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evelopment\ACADEMIC\2-Active\Fried_Spt Fin 4E - X001657\WR - E7405\Manuscript\06 - to ELD\"/>
    </mc:Choice>
  </mc:AlternateContent>
  <bookViews>
    <workbookView xWindow="0" yWindow="0" windowWidth="19200" windowHeight="108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Z26" i="1" l="1"/>
  <c r="Z29" i="1"/>
  <c r="Y26" i="1"/>
  <c r="Y29" i="1"/>
  <c r="Y30" i="1" s="1"/>
  <c r="X26" i="1"/>
  <c r="X29" i="1" s="1"/>
  <c r="X30" i="1" s="1"/>
  <c r="W26" i="1"/>
  <c r="W29" i="1" s="1"/>
  <c r="W30" i="1" s="1"/>
  <c r="V26" i="1"/>
  <c r="V29" i="1" s="1"/>
  <c r="V30" i="1" s="1"/>
  <c r="U26" i="1"/>
  <c r="U29" i="1"/>
  <c r="T26" i="1"/>
  <c r="T29" i="1"/>
  <c r="S26" i="1"/>
  <c r="S29" i="1"/>
  <c r="R26" i="1"/>
  <c r="R29" i="1"/>
  <c r="Q26" i="1"/>
  <c r="Q29" i="1"/>
  <c r="Q30" i="1" s="1"/>
  <c r="P26" i="1"/>
  <c r="P29" i="1" s="1"/>
  <c r="P30" i="1" s="1"/>
  <c r="O26" i="1"/>
  <c r="O29" i="1" s="1"/>
  <c r="O30" i="1" s="1"/>
  <c r="N26" i="1"/>
  <c r="N29" i="1" s="1"/>
  <c r="N30" i="1" s="1"/>
  <c r="M26" i="1"/>
  <c r="M29" i="1"/>
  <c r="L26" i="1"/>
  <c r="L29" i="1"/>
  <c r="K26" i="1"/>
  <c r="K29" i="1"/>
  <c r="J26" i="1"/>
  <c r="J29" i="1"/>
  <c r="I26" i="1"/>
  <c r="I29" i="1"/>
  <c r="I30" i="1" s="1"/>
  <c r="H26" i="1"/>
  <c r="H29" i="1" s="1"/>
  <c r="H30" i="1" s="1"/>
  <c r="G26" i="1"/>
  <c r="G29" i="1" s="1"/>
  <c r="G30" i="1" s="1"/>
  <c r="F26" i="1"/>
  <c r="F29" i="1" s="1"/>
  <c r="F30" i="1" s="1"/>
  <c r="E26" i="1"/>
  <c r="E29" i="1"/>
  <c r="D26" i="1"/>
  <c r="D29" i="1"/>
  <c r="D30" i="1" s="1"/>
  <c r="C26" i="1"/>
  <c r="C29" i="1"/>
  <c r="Z22" i="1"/>
  <c r="Y22" i="1"/>
  <c r="X22" i="1"/>
  <c r="W22" i="1"/>
  <c r="V22" i="1"/>
  <c r="U22" i="1"/>
  <c r="U30" i="1" s="1"/>
  <c r="T22" i="1"/>
  <c r="S22" i="1"/>
  <c r="R22" i="1"/>
  <c r="Q22" i="1"/>
  <c r="P22" i="1"/>
  <c r="O22" i="1"/>
  <c r="N22" i="1"/>
  <c r="M22" i="1"/>
  <c r="M30" i="1" s="1"/>
  <c r="L22" i="1"/>
  <c r="K22" i="1"/>
  <c r="J22" i="1"/>
  <c r="I22" i="1"/>
  <c r="H22" i="1"/>
  <c r="G22" i="1"/>
  <c r="F22" i="1"/>
  <c r="E22" i="1"/>
  <c r="E30" i="1" s="1"/>
  <c r="D22" i="1"/>
  <c r="C22" i="1"/>
  <c r="C45" i="1"/>
  <c r="D45" i="1"/>
  <c r="E45" i="1" s="1"/>
  <c r="F45" i="1" s="1"/>
  <c r="G45" i="1" s="1"/>
  <c r="H45" i="1" s="1"/>
  <c r="I45" i="1" s="1"/>
  <c r="J45" i="1" s="1"/>
  <c r="K45" i="1" s="1"/>
  <c r="L45" i="1" s="1"/>
  <c r="M45" i="1" s="1"/>
  <c r="N45" i="1" s="1"/>
  <c r="O45" i="1" s="1"/>
  <c r="P45" i="1" s="1"/>
  <c r="Q45" i="1" s="1"/>
  <c r="R45" i="1" s="1"/>
  <c r="S45" i="1" s="1"/>
  <c r="T45" i="1" s="1"/>
  <c r="U45" i="1" s="1"/>
  <c r="V45" i="1" s="1"/>
  <c r="W45" i="1" s="1"/>
  <c r="X45" i="1" s="1"/>
  <c r="Y45" i="1" s="1"/>
  <c r="Z45" i="1" s="1"/>
  <c r="C42" i="1"/>
  <c r="C44" i="1"/>
  <c r="D44" i="1" s="1"/>
  <c r="E44" i="1" s="1"/>
  <c r="F44" i="1" s="1"/>
  <c r="G44" i="1" s="1"/>
  <c r="H44" i="1" s="1"/>
  <c r="I44" i="1" s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T44" i="1" s="1"/>
  <c r="U44" i="1" s="1"/>
  <c r="V44" i="1" s="1"/>
  <c r="W44" i="1" s="1"/>
  <c r="X44" i="1" s="1"/>
  <c r="Y44" i="1" s="1"/>
  <c r="Z44" i="1" s="1"/>
  <c r="C43" i="1"/>
  <c r="D43" i="1" s="1"/>
  <c r="E43" i="1" s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D42" i="1"/>
  <c r="E42" i="1" s="1"/>
  <c r="F42" i="1" s="1"/>
  <c r="G42" i="1" s="1"/>
  <c r="H42" i="1" s="1"/>
  <c r="I42" i="1" s="1"/>
  <c r="J42" i="1" s="1"/>
  <c r="K42" i="1" s="1"/>
  <c r="L42" i="1" s="1"/>
  <c r="M42" i="1" s="1"/>
  <c r="N42" i="1" s="1"/>
  <c r="O42" i="1" s="1"/>
  <c r="P42" i="1" s="1"/>
  <c r="Q42" i="1" s="1"/>
  <c r="R42" i="1" s="1"/>
  <c r="S42" i="1" s="1"/>
  <c r="T42" i="1" s="1"/>
  <c r="U42" i="1" s="1"/>
  <c r="V42" i="1" s="1"/>
  <c r="W42" i="1" s="1"/>
  <c r="X42" i="1" s="1"/>
  <c r="Y42" i="1" s="1"/>
  <c r="Z42" i="1" s="1"/>
  <c r="C32" i="1"/>
  <c r="D32" i="1"/>
  <c r="E32" i="1" s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T32" i="1" s="1"/>
  <c r="U32" i="1" s="1"/>
  <c r="V32" i="1" s="1"/>
  <c r="W32" i="1" s="1"/>
  <c r="X32" i="1" s="1"/>
  <c r="Y32" i="1" s="1"/>
  <c r="Z32" i="1" s="1"/>
  <c r="C31" i="1"/>
  <c r="D31" i="1"/>
  <c r="E31" i="1" s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Y31" i="1" s="1"/>
  <c r="Z31" i="1" s="1"/>
  <c r="J30" i="1"/>
  <c r="R30" i="1"/>
  <c r="Z30" i="1"/>
  <c r="C30" i="1"/>
  <c r="K30" i="1"/>
  <c r="S30" i="1"/>
  <c r="T30" i="1"/>
  <c r="L30" i="1"/>
</calcChain>
</file>

<file path=xl/sharedStrings.xml><?xml version="1.0" encoding="utf-8"?>
<sst xmlns="http://schemas.openxmlformats.org/spreadsheetml/2006/main" count="91" uniqueCount="64">
  <si>
    <t>Home</t>
  </si>
  <si>
    <t>Rent</t>
  </si>
  <si>
    <t>Water-Sewer</t>
  </si>
  <si>
    <t>Electric GA Power</t>
  </si>
  <si>
    <t>Insurance Renters</t>
  </si>
  <si>
    <t>Food</t>
  </si>
  <si>
    <t>Auto</t>
  </si>
  <si>
    <t>Gas</t>
  </si>
  <si>
    <t>CC</t>
  </si>
  <si>
    <t>Loan</t>
  </si>
  <si>
    <t>Misc</t>
  </si>
  <si>
    <t>Clothing/shoes</t>
  </si>
  <si>
    <t>Furniture</t>
  </si>
  <si>
    <t>Family</t>
  </si>
  <si>
    <t>Health Care</t>
  </si>
  <si>
    <t>Savings</t>
  </si>
  <si>
    <t>Expenses</t>
  </si>
  <si>
    <t>Income</t>
  </si>
  <si>
    <t>Other</t>
  </si>
  <si>
    <t>Surplus</t>
  </si>
  <si>
    <t>Verizon Cell</t>
  </si>
  <si>
    <t>Gross</t>
  </si>
  <si>
    <t>Tax Deducted</t>
  </si>
  <si>
    <t>Net</t>
  </si>
  <si>
    <t>TOTAL</t>
  </si>
  <si>
    <t>Taxes</t>
  </si>
  <si>
    <t>Car Payment</t>
  </si>
  <si>
    <t>Insurance</t>
  </si>
  <si>
    <t>VISA</t>
  </si>
  <si>
    <t>MASTERCARD</t>
  </si>
  <si>
    <t>DISCOVER</t>
  </si>
  <si>
    <t>COLLEGE</t>
  </si>
  <si>
    <t>Retirement</t>
  </si>
  <si>
    <t>Retirement Savings</t>
  </si>
  <si>
    <t>Cash Savings</t>
  </si>
  <si>
    <t>Maintenance oil change every 3 months</t>
  </si>
  <si>
    <t>BALANCE</t>
  </si>
  <si>
    <t>Long-term debt</t>
  </si>
  <si>
    <t>COLLEGE LOAN</t>
  </si>
  <si>
    <t>TYPE</t>
  </si>
  <si>
    <t>EXPENSE</t>
  </si>
  <si>
    <t>starting cost to account for the addition of that interest accrual when you go into repayment.</t>
  </si>
  <si>
    <t>Note: Some formulas have been input for you to get you started (e.g., retirement: once you add in the amount coming out of your income for retirement, it will autocalculate for you in your green Retirement saved row; the same is true for Savings).</t>
  </si>
  <si>
    <t>Space has been left for you to add other income streams; separate lines should be used for each.</t>
  </si>
  <si>
    <t>Additionally, you will likely need to add new rows for other expenses you have that are not in this sample.</t>
  </si>
  <si>
    <t>The black column Surplus is used here to show discretionary funds left over each month; it autocalculates.</t>
  </si>
  <si>
    <t>The example above also has the person spending only $675 on furniture in 2 years; this may not be feasible, but if outfitting from Goodwill and garage sales, it might be possible. Budget accordingly.</t>
  </si>
  <si>
    <t xml:space="preserve">Notice here that the minimum payment of the credit card is being paid. So what happens? This person is paying only interest each </t>
  </si>
  <si>
    <t>month plus a couple of dollars on the principal. CC companies love this person! It will take a long time to pay off this debt.</t>
  </si>
  <si>
    <t>Make sure to calculate your college loan interest rate. You'll need to research what it will be. Also, is there interest that will have accrued</t>
  </si>
  <si>
    <t>on your loan (i.e., a nonsubsidized loan, where the government does not pay the interest while you're still in school)? If so, you'll need to adjust your</t>
  </si>
  <si>
    <t>So, what you need to do for the college loan is divide your initial amount owed (that's the amount of the loan plus accrued interest) by</t>
  </si>
  <si>
    <t>120 (that's 10 years of 12 months to pay it off). That number is the amount of principal you must pay every month.</t>
  </si>
  <si>
    <t>Next, take the amount owed (i.e., the amount of the loan plus accrued interest) and multiply that by the interest rate to get an idea of the</t>
  </si>
  <si>
    <t>largest amount of interest to be paid on the loan (the amount of interest paid each month actually decreases as you pay off the principal,</t>
  </si>
  <si>
    <r>
      <t xml:space="preserve">but for your purposes, this amount will suffice as opposed to a </t>
    </r>
    <r>
      <rPr>
        <i/>
        <sz val="10"/>
        <rFont val="Bookman Old Style"/>
        <family val="1"/>
      </rPr>
      <t>graduated payment</t>
    </r>
    <r>
      <rPr>
        <sz val="10"/>
        <rFont val="Bookman Old Style"/>
        <family val="1"/>
      </rPr>
      <t>). Take the two amounts you just calculated (principal per month</t>
    </r>
  </si>
  <si>
    <t>and interest per month) and add them together. This is the estimated amount you must pay each month in order to pay the loan back in 10 years.</t>
  </si>
  <si>
    <t>Comcast Cable/DSL</t>
  </si>
  <si>
    <t>Plates yearly</t>
  </si>
  <si>
    <t xml:space="preserve">Using a starting balance of $1,000, $4,000, $2,000, and $20,000 respectively as samples and adding in an annual (credit cards calculate daily, </t>
  </si>
  <si>
    <t>The tax figures used are not the true figures, just a sample number. It is up to you to use and verify all figures!</t>
  </si>
  <si>
    <t>Note: This section gets at your long-term debt. The hard calculations have not been done for you but set it up to autocalculate your balance.</t>
  </si>
  <si>
    <t>so learn about this) interest rate of 12%, roughly figured over 12 months. These are not your figures for this assignment, just ones used as a sample.</t>
  </si>
  <si>
    <r>
      <t xml:space="preserve">From G. Fried, T. DeSchriver, and M. Mondello, 2020, </t>
    </r>
    <r>
      <rPr>
        <i/>
        <sz val="10"/>
        <rFont val="Bookman Old Style"/>
        <family val="1"/>
      </rPr>
      <t>Sport Finance Web Resource,</t>
    </r>
    <r>
      <rPr>
        <sz val="10"/>
        <rFont val="Bookman Old Style"/>
        <family val="1"/>
      </rPr>
      <t xml:space="preserve"> 4th ed. (Champaign, IL: Human Kinetics).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</si>
</sst>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"/>
  </numFmts>
  <fonts count="7" x14ac:knownFonts="1">
    <font>
      <sz val="10"/>
      <name val="Arial"/>
    </font>
    <font>
      <sz val="10"/>
      <name val="Bookman Old Style"/>
      <family val="1"/>
    </font>
    <font>
      <sz val="10"/>
      <color indexed="9"/>
      <name val="Bookman Old Style"/>
      <family val="1"/>
    </font>
    <font>
      <sz val="10"/>
      <color indexed="8"/>
      <name val="Bookman Old Style"/>
      <family val="1"/>
    </font>
    <font>
      <i/>
      <sz val="10"/>
      <name val="Bookman Old Style"/>
      <family val="1"/>
    </font>
    <font>
      <sz val="8"/>
      <name val="Arial"/>
    </font>
    <font>
      <b/>
      <sz val="10"/>
      <name val="Bookman Old Style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10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16"/>
      </left>
      <right style="thin">
        <color indexed="64"/>
      </right>
      <top style="medium">
        <color indexed="1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6"/>
      </top>
      <bottom style="thin">
        <color indexed="64"/>
      </bottom>
      <diagonal/>
    </border>
    <border>
      <left style="medium">
        <color indexed="16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16" fontId="1" fillId="2" borderId="2" xfId="0" applyNumberFormat="1" applyFont="1" applyFill="1" applyBorder="1" applyAlignment="1">
      <alignment horizontal="center" vertical="center" wrapText="1"/>
    </xf>
    <xf numFmtId="16" fontId="1" fillId="2" borderId="3" xfId="0" applyNumberFormat="1" applyFont="1" applyFill="1" applyBorder="1" applyAlignment="1">
      <alignment horizontal="center" vertical="center" wrapText="1"/>
    </xf>
    <xf numFmtId="16" fontId="1" fillId="2" borderId="4" xfId="0" applyNumberFormat="1" applyFont="1" applyFill="1" applyBorder="1" applyAlignment="1">
      <alignment horizontal="center" vertical="center" wrapText="1"/>
    </xf>
    <xf numFmtId="1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6" fontId="1" fillId="0" borderId="6" xfId="0" applyNumberFormat="1" applyFont="1" applyFill="1" applyBorder="1" applyAlignment="1">
      <alignment horizontal="center" vertical="center" wrapText="1"/>
    </xf>
    <xf numFmtId="6" fontId="1" fillId="0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6" fontId="1" fillId="0" borderId="8" xfId="0" applyNumberFormat="1" applyFont="1" applyFill="1" applyBorder="1" applyAlignment="1">
      <alignment horizontal="center" vertical="center" wrapText="1"/>
    </xf>
    <xf numFmtId="6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6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6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6" fontId="1" fillId="0" borderId="6" xfId="0" quotePrefix="1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6" fontId="2" fillId="4" borderId="6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6" fontId="2" fillId="5" borderId="6" xfId="0" applyNumberFormat="1" applyFont="1" applyFill="1" applyBorder="1" applyAlignment="1">
      <alignment horizontal="center" vertical="center" wrapText="1"/>
    </xf>
    <xf numFmtId="6" fontId="2" fillId="5" borderId="7" xfId="0" applyNumberFormat="1" applyFont="1" applyFill="1" applyBorder="1" applyAlignment="1">
      <alignment horizontal="center" vertical="center" wrapText="1"/>
    </xf>
    <xf numFmtId="6" fontId="2" fillId="5" borderId="8" xfId="0" applyNumberFormat="1" applyFont="1" applyFill="1" applyBorder="1" applyAlignment="1">
      <alignment horizontal="center" vertical="center" wrapText="1"/>
    </xf>
    <xf numFmtId="6" fontId="2" fillId="5" borderId="9" xfId="0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/>
    </xf>
    <xf numFmtId="6" fontId="2" fillId="6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164" fontId="1" fillId="7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2" fillId="3" borderId="10" xfId="0" applyFont="1" applyFill="1" applyBorder="1" applyAlignment="1">
      <alignment horizontal="left" vertical="center"/>
    </xf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tabSelected="1" topLeftCell="A35" zoomScale="125" workbookViewId="0">
      <selection activeCell="B62" sqref="B62"/>
    </sheetView>
  </sheetViews>
  <sheetFormatPr defaultRowHeight="11.1" customHeight="1" x14ac:dyDescent="0.3"/>
  <cols>
    <col min="1" max="1" width="9.85546875" style="13" customWidth="1"/>
    <col min="2" max="2" width="17" style="13" customWidth="1"/>
    <col min="3" max="26" width="8.7109375" style="13" customWidth="1"/>
    <col min="27" max="16384" width="9.140625" style="13"/>
  </cols>
  <sheetData>
    <row r="1" spans="1:26" s="8" customFormat="1" ht="11.1" customHeight="1" thickTop="1" thickBot="1" x14ac:dyDescent="0.25">
      <c r="A1" s="1" t="s">
        <v>39</v>
      </c>
      <c r="B1" s="43" t="s">
        <v>40</v>
      </c>
      <c r="C1" s="2">
        <v>37987</v>
      </c>
      <c r="D1" s="2">
        <v>38018</v>
      </c>
      <c r="E1" s="2">
        <v>38047</v>
      </c>
      <c r="F1" s="2">
        <v>38078</v>
      </c>
      <c r="G1" s="2">
        <v>38108</v>
      </c>
      <c r="H1" s="2">
        <v>38139</v>
      </c>
      <c r="I1" s="2">
        <v>38169</v>
      </c>
      <c r="J1" s="3">
        <v>38200</v>
      </c>
      <c r="K1" s="2">
        <v>38231</v>
      </c>
      <c r="L1" s="2">
        <v>38261</v>
      </c>
      <c r="M1" s="2">
        <v>38292</v>
      </c>
      <c r="N1" s="4">
        <v>38322</v>
      </c>
      <c r="O1" s="5">
        <v>38353</v>
      </c>
      <c r="P1" s="2">
        <v>38384</v>
      </c>
      <c r="Q1" s="2">
        <v>38412</v>
      </c>
      <c r="R1" s="2">
        <v>38443</v>
      </c>
      <c r="S1" s="2">
        <v>38473</v>
      </c>
      <c r="T1" s="6">
        <v>38504</v>
      </c>
      <c r="U1" s="7">
        <v>38534</v>
      </c>
      <c r="V1" s="3">
        <v>38565</v>
      </c>
      <c r="W1" s="2">
        <v>38596</v>
      </c>
      <c r="X1" s="2">
        <v>38626</v>
      </c>
      <c r="Y1" s="6">
        <v>38657</v>
      </c>
      <c r="Z1" s="4">
        <v>38687</v>
      </c>
    </row>
    <row r="2" spans="1:26" ht="10.5" customHeight="1" thickTop="1" x14ac:dyDescent="0.3">
      <c r="A2" s="9" t="s">
        <v>0</v>
      </c>
      <c r="B2" s="10" t="s">
        <v>1</v>
      </c>
      <c r="C2" s="11">
        <v>500</v>
      </c>
      <c r="D2" s="11">
        <v>500</v>
      </c>
      <c r="E2" s="11">
        <v>500</v>
      </c>
      <c r="F2" s="11">
        <v>500</v>
      </c>
      <c r="G2" s="11">
        <v>500</v>
      </c>
      <c r="H2" s="11">
        <v>500</v>
      </c>
      <c r="I2" s="11">
        <v>500</v>
      </c>
      <c r="J2" s="11">
        <v>500</v>
      </c>
      <c r="K2" s="11">
        <v>500</v>
      </c>
      <c r="L2" s="11">
        <v>500</v>
      </c>
      <c r="M2" s="11">
        <v>500</v>
      </c>
      <c r="N2" s="11">
        <v>500</v>
      </c>
      <c r="O2" s="11">
        <v>500</v>
      </c>
      <c r="P2" s="11">
        <v>500</v>
      </c>
      <c r="Q2" s="11">
        <v>500</v>
      </c>
      <c r="R2" s="11">
        <v>500</v>
      </c>
      <c r="S2" s="11">
        <v>500</v>
      </c>
      <c r="T2" s="11">
        <v>500</v>
      </c>
      <c r="U2" s="11">
        <v>500</v>
      </c>
      <c r="V2" s="11">
        <v>500</v>
      </c>
      <c r="W2" s="11">
        <v>500</v>
      </c>
      <c r="X2" s="11">
        <v>500</v>
      </c>
      <c r="Y2" s="11">
        <v>500</v>
      </c>
      <c r="Z2" s="11">
        <v>500</v>
      </c>
    </row>
    <row r="3" spans="1:26" ht="10.5" customHeight="1" x14ac:dyDescent="0.3">
      <c r="A3" s="9" t="s">
        <v>0</v>
      </c>
      <c r="B3" s="10" t="s">
        <v>20</v>
      </c>
      <c r="C3" s="11">
        <v>70</v>
      </c>
      <c r="D3" s="11">
        <v>70</v>
      </c>
      <c r="E3" s="11">
        <v>70</v>
      </c>
      <c r="F3" s="11">
        <v>70</v>
      </c>
      <c r="G3" s="11">
        <v>70</v>
      </c>
      <c r="H3" s="11">
        <v>70</v>
      </c>
      <c r="I3" s="11">
        <v>70</v>
      </c>
      <c r="J3" s="11">
        <v>70</v>
      </c>
      <c r="K3" s="11">
        <v>70</v>
      </c>
      <c r="L3" s="11">
        <v>70</v>
      </c>
      <c r="M3" s="11">
        <v>70</v>
      </c>
      <c r="N3" s="11">
        <v>70</v>
      </c>
      <c r="O3" s="11">
        <v>70</v>
      </c>
      <c r="P3" s="11">
        <v>70</v>
      </c>
      <c r="Q3" s="11">
        <v>70</v>
      </c>
      <c r="R3" s="11">
        <v>70</v>
      </c>
      <c r="S3" s="11">
        <v>70</v>
      </c>
      <c r="T3" s="11">
        <v>70</v>
      </c>
      <c r="U3" s="11">
        <v>70</v>
      </c>
      <c r="V3" s="11">
        <v>70</v>
      </c>
      <c r="W3" s="11">
        <v>70</v>
      </c>
      <c r="X3" s="11">
        <v>70</v>
      </c>
      <c r="Y3" s="11">
        <v>70</v>
      </c>
      <c r="Z3" s="11">
        <v>70</v>
      </c>
    </row>
    <row r="4" spans="1:26" ht="11.1" customHeight="1" x14ac:dyDescent="0.3">
      <c r="A4" s="9" t="s">
        <v>0</v>
      </c>
      <c r="B4" s="10" t="s">
        <v>2</v>
      </c>
      <c r="C4" s="11">
        <v>20</v>
      </c>
      <c r="D4" s="11">
        <v>20</v>
      </c>
      <c r="E4" s="11">
        <v>20</v>
      </c>
      <c r="F4" s="11">
        <v>20</v>
      </c>
      <c r="G4" s="11">
        <v>20</v>
      </c>
      <c r="H4" s="11">
        <v>20</v>
      </c>
      <c r="I4" s="11">
        <v>20</v>
      </c>
      <c r="J4" s="11">
        <v>20</v>
      </c>
      <c r="K4" s="11">
        <v>20</v>
      </c>
      <c r="L4" s="11">
        <v>20</v>
      </c>
      <c r="M4" s="11">
        <v>20</v>
      </c>
      <c r="N4" s="11">
        <v>20</v>
      </c>
      <c r="O4" s="11">
        <v>20</v>
      </c>
      <c r="P4" s="11">
        <v>20</v>
      </c>
      <c r="Q4" s="11">
        <v>20</v>
      </c>
      <c r="R4" s="11">
        <v>20</v>
      </c>
      <c r="S4" s="11">
        <v>20</v>
      </c>
      <c r="T4" s="11">
        <v>20</v>
      </c>
      <c r="U4" s="11">
        <v>20</v>
      </c>
      <c r="V4" s="11">
        <v>20</v>
      </c>
      <c r="W4" s="11">
        <v>20</v>
      </c>
      <c r="X4" s="11">
        <v>20</v>
      </c>
      <c r="Y4" s="11">
        <v>20</v>
      </c>
      <c r="Z4" s="11">
        <v>20</v>
      </c>
    </row>
    <row r="5" spans="1:26" ht="11.1" customHeight="1" x14ac:dyDescent="0.3">
      <c r="A5" s="16" t="s">
        <v>0</v>
      </c>
      <c r="B5" s="10" t="s">
        <v>3</v>
      </c>
      <c r="C5" s="11">
        <v>40</v>
      </c>
      <c r="D5" s="11">
        <v>40</v>
      </c>
      <c r="E5" s="11">
        <v>40</v>
      </c>
      <c r="F5" s="11">
        <v>40</v>
      </c>
      <c r="G5" s="11">
        <v>40</v>
      </c>
      <c r="H5" s="11">
        <v>40</v>
      </c>
      <c r="I5" s="11">
        <v>40</v>
      </c>
      <c r="J5" s="11">
        <v>40</v>
      </c>
      <c r="K5" s="11">
        <v>40</v>
      </c>
      <c r="L5" s="11">
        <v>40</v>
      </c>
      <c r="M5" s="11">
        <v>40</v>
      </c>
      <c r="N5" s="11">
        <v>40</v>
      </c>
      <c r="O5" s="11">
        <v>40</v>
      </c>
      <c r="P5" s="11">
        <v>40</v>
      </c>
      <c r="Q5" s="11">
        <v>40</v>
      </c>
      <c r="R5" s="11">
        <v>40</v>
      </c>
      <c r="S5" s="11">
        <v>40</v>
      </c>
      <c r="T5" s="11">
        <v>40</v>
      </c>
      <c r="U5" s="11">
        <v>40</v>
      </c>
      <c r="V5" s="11">
        <v>40</v>
      </c>
      <c r="W5" s="11">
        <v>40</v>
      </c>
      <c r="X5" s="11">
        <v>40</v>
      </c>
      <c r="Y5" s="11">
        <v>40</v>
      </c>
      <c r="Z5" s="11">
        <v>40</v>
      </c>
    </row>
    <row r="6" spans="1:26" ht="11.1" customHeight="1" x14ac:dyDescent="0.3">
      <c r="A6" s="9" t="s">
        <v>0</v>
      </c>
      <c r="B6" s="10" t="s">
        <v>57</v>
      </c>
      <c r="C6" s="11">
        <v>53</v>
      </c>
      <c r="D6" s="11">
        <v>53</v>
      </c>
      <c r="E6" s="11">
        <v>53</v>
      </c>
      <c r="F6" s="11">
        <v>53</v>
      </c>
      <c r="G6" s="11">
        <v>53</v>
      </c>
      <c r="H6" s="11">
        <v>53</v>
      </c>
      <c r="I6" s="11">
        <v>53</v>
      </c>
      <c r="J6" s="11">
        <v>53</v>
      </c>
      <c r="K6" s="11">
        <v>53</v>
      </c>
      <c r="L6" s="11">
        <v>53</v>
      </c>
      <c r="M6" s="11">
        <v>53</v>
      </c>
      <c r="N6" s="11">
        <v>53</v>
      </c>
      <c r="O6" s="11">
        <v>53</v>
      </c>
      <c r="P6" s="11">
        <v>53</v>
      </c>
      <c r="Q6" s="11">
        <v>53</v>
      </c>
      <c r="R6" s="11">
        <v>53</v>
      </c>
      <c r="S6" s="11">
        <v>53</v>
      </c>
      <c r="T6" s="11">
        <v>53</v>
      </c>
      <c r="U6" s="11">
        <v>53</v>
      </c>
      <c r="V6" s="11">
        <v>53</v>
      </c>
      <c r="W6" s="11">
        <v>53</v>
      </c>
      <c r="X6" s="11">
        <v>53</v>
      </c>
      <c r="Y6" s="11">
        <v>53</v>
      </c>
      <c r="Z6" s="11">
        <v>53</v>
      </c>
    </row>
    <row r="7" spans="1:26" ht="11.1" customHeight="1" x14ac:dyDescent="0.3">
      <c r="A7" s="9" t="s">
        <v>0</v>
      </c>
      <c r="B7" s="10" t="s">
        <v>4</v>
      </c>
      <c r="C7" s="11">
        <v>16</v>
      </c>
      <c r="D7" s="11">
        <v>16</v>
      </c>
      <c r="E7" s="11">
        <v>16</v>
      </c>
      <c r="F7" s="11">
        <v>16</v>
      </c>
      <c r="G7" s="11">
        <v>16</v>
      </c>
      <c r="H7" s="11">
        <v>16</v>
      </c>
      <c r="I7" s="11">
        <v>16</v>
      </c>
      <c r="J7" s="11">
        <v>16</v>
      </c>
      <c r="K7" s="11">
        <v>16</v>
      </c>
      <c r="L7" s="11">
        <v>16</v>
      </c>
      <c r="M7" s="11">
        <v>16</v>
      </c>
      <c r="N7" s="11">
        <v>16</v>
      </c>
      <c r="O7" s="11">
        <v>16</v>
      </c>
      <c r="P7" s="11">
        <v>16</v>
      </c>
      <c r="Q7" s="11">
        <v>16</v>
      </c>
      <c r="R7" s="11">
        <v>16</v>
      </c>
      <c r="S7" s="11">
        <v>16</v>
      </c>
      <c r="T7" s="11">
        <v>16</v>
      </c>
      <c r="U7" s="11">
        <v>16</v>
      </c>
      <c r="V7" s="11">
        <v>16</v>
      </c>
      <c r="W7" s="11">
        <v>16</v>
      </c>
      <c r="X7" s="11">
        <v>16</v>
      </c>
      <c r="Y7" s="11">
        <v>16</v>
      </c>
      <c r="Z7" s="11">
        <v>16</v>
      </c>
    </row>
    <row r="8" spans="1:26" ht="11.1" customHeight="1" x14ac:dyDescent="0.3">
      <c r="A8" s="9" t="s">
        <v>0</v>
      </c>
      <c r="B8" s="10" t="s">
        <v>5</v>
      </c>
      <c r="C8" s="11">
        <v>300</v>
      </c>
      <c r="D8" s="11">
        <v>300</v>
      </c>
      <c r="E8" s="11">
        <v>300</v>
      </c>
      <c r="F8" s="11">
        <v>300</v>
      </c>
      <c r="G8" s="11">
        <v>300</v>
      </c>
      <c r="H8" s="11">
        <v>300</v>
      </c>
      <c r="I8" s="11">
        <v>300</v>
      </c>
      <c r="J8" s="11">
        <v>300</v>
      </c>
      <c r="K8" s="11">
        <v>300</v>
      </c>
      <c r="L8" s="11">
        <v>300</v>
      </c>
      <c r="M8" s="11">
        <v>300</v>
      </c>
      <c r="N8" s="11">
        <v>300</v>
      </c>
      <c r="O8" s="11">
        <v>300</v>
      </c>
      <c r="P8" s="11">
        <v>300</v>
      </c>
      <c r="Q8" s="11">
        <v>300</v>
      </c>
      <c r="R8" s="11">
        <v>300</v>
      </c>
      <c r="S8" s="11">
        <v>300</v>
      </c>
      <c r="T8" s="11">
        <v>300</v>
      </c>
      <c r="U8" s="11">
        <v>300</v>
      </c>
      <c r="V8" s="11">
        <v>300</v>
      </c>
      <c r="W8" s="11">
        <v>300</v>
      </c>
      <c r="X8" s="11">
        <v>300</v>
      </c>
      <c r="Y8" s="11">
        <v>300</v>
      </c>
      <c r="Z8" s="11">
        <v>300</v>
      </c>
    </row>
    <row r="9" spans="1:26" ht="11.1" customHeight="1" x14ac:dyDescent="0.3">
      <c r="A9" s="9" t="s">
        <v>6</v>
      </c>
      <c r="B9" s="10" t="s">
        <v>26</v>
      </c>
      <c r="C9" s="11">
        <v>300</v>
      </c>
      <c r="D9" s="11">
        <v>300</v>
      </c>
      <c r="E9" s="11">
        <v>300</v>
      </c>
      <c r="F9" s="11">
        <v>300</v>
      </c>
      <c r="G9" s="11">
        <v>300</v>
      </c>
      <c r="H9" s="11">
        <v>300</v>
      </c>
      <c r="I9" s="11">
        <v>300</v>
      </c>
      <c r="J9" s="11">
        <v>300</v>
      </c>
      <c r="K9" s="11">
        <v>300</v>
      </c>
      <c r="L9" s="11">
        <v>300</v>
      </c>
      <c r="M9" s="11">
        <v>300</v>
      </c>
      <c r="N9" s="11">
        <v>300</v>
      </c>
      <c r="O9" s="11">
        <v>300</v>
      </c>
      <c r="P9" s="11">
        <v>300</v>
      </c>
      <c r="Q9" s="11">
        <v>300</v>
      </c>
      <c r="R9" s="11">
        <v>300</v>
      </c>
      <c r="S9" s="11">
        <v>300</v>
      </c>
      <c r="T9" s="11">
        <v>300</v>
      </c>
      <c r="U9" s="11">
        <v>300</v>
      </c>
      <c r="V9" s="11">
        <v>300</v>
      </c>
      <c r="W9" s="11">
        <v>300</v>
      </c>
      <c r="X9" s="11">
        <v>300</v>
      </c>
      <c r="Y9" s="11">
        <v>300</v>
      </c>
      <c r="Z9" s="11">
        <v>300</v>
      </c>
    </row>
    <row r="10" spans="1:26" ht="11.1" customHeight="1" x14ac:dyDescent="0.3">
      <c r="A10" s="9" t="s">
        <v>6</v>
      </c>
      <c r="B10" s="10" t="s">
        <v>27</v>
      </c>
      <c r="C10" s="11">
        <v>160</v>
      </c>
      <c r="D10" s="11">
        <v>160</v>
      </c>
      <c r="E10" s="11">
        <v>160</v>
      </c>
      <c r="F10" s="11">
        <v>160</v>
      </c>
      <c r="G10" s="11">
        <v>160</v>
      </c>
      <c r="H10" s="11">
        <v>160</v>
      </c>
      <c r="I10" s="11">
        <v>160</v>
      </c>
      <c r="J10" s="11">
        <v>160</v>
      </c>
      <c r="K10" s="11">
        <v>160</v>
      </c>
      <c r="L10" s="11">
        <v>160</v>
      </c>
      <c r="M10" s="11">
        <v>160</v>
      </c>
      <c r="N10" s="11">
        <v>160</v>
      </c>
      <c r="O10" s="11">
        <v>160</v>
      </c>
      <c r="P10" s="11">
        <v>160</v>
      </c>
      <c r="Q10" s="11">
        <v>160</v>
      </c>
      <c r="R10" s="11">
        <v>160</v>
      </c>
      <c r="S10" s="11">
        <v>160</v>
      </c>
      <c r="T10" s="11">
        <v>160</v>
      </c>
      <c r="U10" s="11">
        <v>160</v>
      </c>
      <c r="V10" s="11">
        <v>160</v>
      </c>
      <c r="W10" s="11">
        <v>160</v>
      </c>
      <c r="X10" s="11">
        <v>160</v>
      </c>
      <c r="Y10" s="11">
        <v>160</v>
      </c>
      <c r="Z10" s="11">
        <v>160</v>
      </c>
    </row>
    <row r="11" spans="1:26" ht="11.1" customHeight="1" x14ac:dyDescent="0.3">
      <c r="A11" s="9" t="s">
        <v>6</v>
      </c>
      <c r="B11" s="10" t="s">
        <v>58</v>
      </c>
      <c r="C11" s="11">
        <v>45</v>
      </c>
      <c r="D11" s="11">
        <v>45</v>
      </c>
      <c r="E11" s="11">
        <v>45</v>
      </c>
      <c r="F11" s="11">
        <v>45</v>
      </c>
      <c r="G11" s="11">
        <v>45</v>
      </c>
      <c r="H11" s="11">
        <v>45</v>
      </c>
      <c r="I11" s="11">
        <v>45</v>
      </c>
      <c r="J11" s="11">
        <v>45</v>
      </c>
      <c r="K11" s="11">
        <v>45</v>
      </c>
      <c r="L11" s="11">
        <v>45</v>
      </c>
      <c r="M11" s="11">
        <v>45</v>
      </c>
      <c r="N11" s="11">
        <v>45</v>
      </c>
      <c r="O11" s="11">
        <v>45</v>
      </c>
      <c r="P11" s="11">
        <v>45</v>
      </c>
      <c r="Q11" s="11">
        <v>45</v>
      </c>
      <c r="R11" s="11">
        <v>45</v>
      </c>
      <c r="S11" s="11">
        <v>45</v>
      </c>
      <c r="T11" s="11">
        <v>45</v>
      </c>
      <c r="U11" s="11">
        <v>45</v>
      </c>
      <c r="V11" s="11">
        <v>45</v>
      </c>
      <c r="W11" s="11">
        <v>45</v>
      </c>
      <c r="X11" s="11">
        <v>45</v>
      </c>
      <c r="Y11" s="11">
        <v>45</v>
      </c>
      <c r="Z11" s="11">
        <v>45</v>
      </c>
    </row>
    <row r="12" spans="1:26" ht="11.1" customHeight="1" x14ac:dyDescent="0.3">
      <c r="A12" s="9" t="s">
        <v>6</v>
      </c>
      <c r="B12" s="17" t="s">
        <v>7</v>
      </c>
      <c r="C12" s="11">
        <v>150</v>
      </c>
      <c r="D12" s="11">
        <v>150</v>
      </c>
      <c r="E12" s="11">
        <v>150</v>
      </c>
      <c r="F12" s="11">
        <v>150</v>
      </c>
      <c r="G12" s="11">
        <v>150</v>
      </c>
      <c r="H12" s="11">
        <v>150</v>
      </c>
      <c r="I12" s="11">
        <v>150</v>
      </c>
      <c r="J12" s="11">
        <v>150</v>
      </c>
      <c r="K12" s="11">
        <v>150</v>
      </c>
      <c r="L12" s="11">
        <v>150</v>
      </c>
      <c r="M12" s="11">
        <v>150</v>
      </c>
      <c r="N12" s="11">
        <v>150</v>
      </c>
      <c r="O12" s="11">
        <v>150</v>
      </c>
      <c r="P12" s="11">
        <v>150</v>
      </c>
      <c r="Q12" s="11">
        <v>150</v>
      </c>
      <c r="R12" s="11">
        <v>150</v>
      </c>
      <c r="S12" s="11">
        <v>150</v>
      </c>
      <c r="T12" s="11">
        <v>150</v>
      </c>
      <c r="U12" s="11">
        <v>150</v>
      </c>
      <c r="V12" s="11">
        <v>150</v>
      </c>
      <c r="W12" s="11">
        <v>150</v>
      </c>
      <c r="X12" s="11">
        <v>150</v>
      </c>
      <c r="Y12" s="11">
        <v>150</v>
      </c>
      <c r="Z12" s="11">
        <v>150</v>
      </c>
    </row>
    <row r="13" spans="1:26" ht="12.75" customHeight="1" thickBot="1" x14ac:dyDescent="0.35">
      <c r="A13" s="18" t="s">
        <v>6</v>
      </c>
      <c r="B13" s="41" t="s">
        <v>35</v>
      </c>
      <c r="C13" s="19">
        <v>25</v>
      </c>
      <c r="D13" s="19"/>
      <c r="E13" s="19"/>
      <c r="F13" s="19">
        <v>25</v>
      </c>
      <c r="G13" s="19"/>
      <c r="H13" s="19"/>
      <c r="I13" s="19">
        <v>25</v>
      </c>
      <c r="J13" s="19"/>
      <c r="K13" s="19"/>
      <c r="L13" s="19">
        <v>25</v>
      </c>
      <c r="M13" s="19"/>
      <c r="N13" s="19"/>
      <c r="O13" s="19">
        <v>25</v>
      </c>
      <c r="P13" s="19"/>
      <c r="Q13" s="19"/>
      <c r="R13" s="19">
        <v>25</v>
      </c>
      <c r="S13" s="19"/>
      <c r="T13" s="19"/>
      <c r="U13" s="19">
        <v>25</v>
      </c>
      <c r="V13" s="19"/>
      <c r="W13" s="19"/>
      <c r="X13" s="19">
        <v>25</v>
      </c>
      <c r="Y13" s="19"/>
      <c r="Z13" s="19"/>
    </row>
    <row r="14" spans="1:26" ht="11.1" customHeight="1" x14ac:dyDescent="0.3">
      <c r="A14" s="20" t="s">
        <v>8</v>
      </c>
      <c r="B14" s="21" t="s">
        <v>28</v>
      </c>
      <c r="C14" s="22">
        <v>25</v>
      </c>
      <c r="D14" s="22">
        <v>25</v>
      </c>
      <c r="E14" s="22">
        <v>25</v>
      </c>
      <c r="F14" s="22">
        <v>25</v>
      </c>
      <c r="G14" s="22">
        <v>25</v>
      </c>
      <c r="H14" s="22">
        <v>25</v>
      </c>
      <c r="I14" s="22">
        <v>25</v>
      </c>
      <c r="J14" s="22">
        <v>25</v>
      </c>
      <c r="K14" s="22">
        <v>25</v>
      </c>
      <c r="L14" s="22">
        <v>25</v>
      </c>
      <c r="M14" s="22">
        <v>25</v>
      </c>
      <c r="N14" s="22">
        <v>25</v>
      </c>
      <c r="O14" s="22">
        <v>25</v>
      </c>
      <c r="P14" s="22">
        <v>25</v>
      </c>
      <c r="Q14" s="22">
        <v>25</v>
      </c>
      <c r="R14" s="22">
        <v>25</v>
      </c>
      <c r="S14" s="22">
        <v>25</v>
      </c>
      <c r="T14" s="22">
        <v>25</v>
      </c>
      <c r="U14" s="22">
        <v>25</v>
      </c>
      <c r="V14" s="22">
        <v>25</v>
      </c>
      <c r="W14" s="22">
        <v>25</v>
      </c>
      <c r="X14" s="22">
        <v>25</v>
      </c>
      <c r="Y14" s="22">
        <v>25</v>
      </c>
      <c r="Z14" s="22">
        <v>25</v>
      </c>
    </row>
    <row r="15" spans="1:26" ht="11.1" customHeight="1" x14ac:dyDescent="0.3">
      <c r="A15" s="23" t="s">
        <v>8</v>
      </c>
      <c r="B15" s="10" t="s">
        <v>29</v>
      </c>
      <c r="C15" s="11">
        <v>100</v>
      </c>
      <c r="D15" s="11">
        <v>100</v>
      </c>
      <c r="E15" s="11">
        <v>100</v>
      </c>
      <c r="F15" s="11">
        <v>100</v>
      </c>
      <c r="G15" s="11">
        <v>100</v>
      </c>
      <c r="H15" s="11">
        <v>100</v>
      </c>
      <c r="I15" s="11">
        <v>100</v>
      </c>
      <c r="J15" s="11">
        <v>100</v>
      </c>
      <c r="K15" s="11">
        <v>100</v>
      </c>
      <c r="L15" s="11">
        <v>100</v>
      </c>
      <c r="M15" s="11">
        <v>100</v>
      </c>
      <c r="N15" s="11">
        <v>100</v>
      </c>
      <c r="O15" s="11">
        <v>100</v>
      </c>
      <c r="P15" s="11">
        <v>100</v>
      </c>
      <c r="Q15" s="11">
        <v>100</v>
      </c>
      <c r="R15" s="11">
        <v>100</v>
      </c>
      <c r="S15" s="11">
        <v>100</v>
      </c>
      <c r="T15" s="11">
        <v>100</v>
      </c>
      <c r="U15" s="11">
        <v>100</v>
      </c>
      <c r="V15" s="11">
        <v>100</v>
      </c>
      <c r="W15" s="11">
        <v>100</v>
      </c>
      <c r="X15" s="11">
        <v>100</v>
      </c>
      <c r="Y15" s="11">
        <v>100</v>
      </c>
      <c r="Z15" s="11">
        <v>100</v>
      </c>
    </row>
    <row r="16" spans="1:26" ht="11.1" customHeight="1" thickBot="1" x14ac:dyDescent="0.35">
      <c r="A16" s="23" t="s">
        <v>8</v>
      </c>
      <c r="B16" s="10" t="s">
        <v>30</v>
      </c>
      <c r="C16" s="11">
        <v>50</v>
      </c>
      <c r="D16" s="11">
        <v>50</v>
      </c>
      <c r="E16" s="11">
        <v>50</v>
      </c>
      <c r="F16" s="11">
        <v>50</v>
      </c>
      <c r="G16" s="11">
        <v>50</v>
      </c>
      <c r="H16" s="11">
        <v>50</v>
      </c>
      <c r="I16" s="11">
        <v>50</v>
      </c>
      <c r="J16" s="11">
        <v>50</v>
      </c>
      <c r="K16" s="11">
        <v>50</v>
      </c>
      <c r="L16" s="11">
        <v>50</v>
      </c>
      <c r="M16" s="11">
        <v>50</v>
      </c>
      <c r="N16" s="11">
        <v>50</v>
      </c>
      <c r="O16" s="11">
        <v>50</v>
      </c>
      <c r="P16" s="11">
        <v>50</v>
      </c>
      <c r="Q16" s="11">
        <v>50</v>
      </c>
      <c r="R16" s="11">
        <v>50</v>
      </c>
      <c r="S16" s="11">
        <v>50</v>
      </c>
      <c r="T16" s="11">
        <v>50</v>
      </c>
      <c r="U16" s="11">
        <v>50</v>
      </c>
      <c r="V16" s="11">
        <v>50</v>
      </c>
      <c r="W16" s="11">
        <v>50</v>
      </c>
      <c r="X16" s="11">
        <v>50</v>
      </c>
      <c r="Y16" s="11">
        <v>50</v>
      </c>
      <c r="Z16" s="11">
        <v>50</v>
      </c>
    </row>
    <row r="17" spans="1:26" ht="11.1" customHeight="1" x14ac:dyDescent="0.3">
      <c r="A17" s="24" t="s">
        <v>9</v>
      </c>
      <c r="B17" s="25" t="s">
        <v>31</v>
      </c>
      <c r="C17" s="22">
        <v>220</v>
      </c>
      <c r="D17" s="22">
        <v>220</v>
      </c>
      <c r="E17" s="22">
        <v>220</v>
      </c>
      <c r="F17" s="22">
        <v>220</v>
      </c>
      <c r="G17" s="22">
        <v>220</v>
      </c>
      <c r="H17" s="22">
        <v>220</v>
      </c>
      <c r="I17" s="22">
        <v>220</v>
      </c>
      <c r="J17" s="22">
        <v>220</v>
      </c>
      <c r="K17" s="22">
        <v>220</v>
      </c>
      <c r="L17" s="22">
        <v>220</v>
      </c>
      <c r="M17" s="22">
        <v>220</v>
      </c>
      <c r="N17" s="22">
        <v>220</v>
      </c>
      <c r="O17" s="22">
        <v>220</v>
      </c>
      <c r="P17" s="22">
        <v>220</v>
      </c>
      <c r="Q17" s="22">
        <v>220</v>
      </c>
      <c r="R17" s="22">
        <v>220</v>
      </c>
      <c r="S17" s="22">
        <v>220</v>
      </c>
      <c r="T17" s="22">
        <v>220</v>
      </c>
      <c r="U17" s="22">
        <v>220</v>
      </c>
      <c r="V17" s="22">
        <v>220</v>
      </c>
      <c r="W17" s="22">
        <v>220</v>
      </c>
      <c r="X17" s="22">
        <v>220</v>
      </c>
      <c r="Y17" s="22">
        <v>220</v>
      </c>
      <c r="Z17" s="22">
        <v>220</v>
      </c>
    </row>
    <row r="18" spans="1:26" ht="11.1" customHeight="1" x14ac:dyDescent="0.3">
      <c r="A18" s="9" t="s">
        <v>10</v>
      </c>
      <c r="B18" s="10" t="s">
        <v>11</v>
      </c>
      <c r="C18" s="11"/>
      <c r="D18" s="11"/>
      <c r="E18" s="11">
        <v>100</v>
      </c>
      <c r="F18" s="11"/>
      <c r="G18" s="11"/>
      <c r="H18" s="11">
        <v>100</v>
      </c>
      <c r="I18" s="11"/>
      <c r="J18" s="11"/>
      <c r="K18" s="11">
        <v>100</v>
      </c>
      <c r="L18" s="11"/>
      <c r="M18" s="11"/>
      <c r="N18" s="12">
        <v>100</v>
      </c>
      <c r="O18" s="14"/>
      <c r="P18" s="11"/>
      <c r="Q18" s="11">
        <v>100</v>
      </c>
      <c r="R18" s="11"/>
      <c r="S18" s="11"/>
      <c r="T18" s="15">
        <v>100</v>
      </c>
      <c r="U18" s="11"/>
      <c r="V18" s="11"/>
      <c r="W18" s="11">
        <v>100</v>
      </c>
      <c r="X18" s="11"/>
      <c r="Y18" s="15"/>
      <c r="Z18" s="12">
        <v>100</v>
      </c>
    </row>
    <row r="19" spans="1:26" ht="11.1" customHeight="1" x14ac:dyDescent="0.3">
      <c r="A19" s="9" t="s">
        <v>10</v>
      </c>
      <c r="B19" s="10" t="s">
        <v>12</v>
      </c>
      <c r="C19" s="11">
        <v>100</v>
      </c>
      <c r="D19" s="11">
        <v>125</v>
      </c>
      <c r="E19" s="11"/>
      <c r="F19" s="11">
        <v>100</v>
      </c>
      <c r="G19" s="11">
        <v>125</v>
      </c>
      <c r="H19" s="11"/>
      <c r="I19" s="11">
        <v>100</v>
      </c>
      <c r="J19" s="11">
        <v>125</v>
      </c>
      <c r="K19" s="11"/>
      <c r="L19" s="11"/>
      <c r="M19" s="11"/>
      <c r="N19" s="12"/>
      <c r="O19" s="14"/>
      <c r="P19" s="11"/>
      <c r="Q19" s="11"/>
      <c r="R19" s="11"/>
      <c r="S19" s="11"/>
      <c r="T19" s="15"/>
      <c r="U19" s="11"/>
      <c r="V19" s="11"/>
      <c r="W19" s="11"/>
      <c r="X19" s="11"/>
      <c r="Y19" s="15"/>
      <c r="Z19" s="12"/>
    </row>
    <row r="20" spans="1:26" ht="11.1" customHeight="1" x14ac:dyDescent="0.3">
      <c r="A20" s="9" t="s">
        <v>10</v>
      </c>
      <c r="B20" s="10" t="s">
        <v>10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/>
      <c r="O20" s="14"/>
      <c r="P20" s="11"/>
      <c r="Q20" s="11"/>
      <c r="R20" s="11"/>
      <c r="S20" s="11"/>
      <c r="T20" s="15"/>
      <c r="U20" s="11"/>
      <c r="V20" s="11"/>
      <c r="W20" s="11"/>
      <c r="X20" s="11"/>
      <c r="Y20" s="15"/>
      <c r="Z20" s="12"/>
    </row>
    <row r="21" spans="1:26" ht="11.1" customHeight="1" x14ac:dyDescent="0.3">
      <c r="A21" s="9" t="s">
        <v>13</v>
      </c>
      <c r="B21" s="10" t="s">
        <v>14</v>
      </c>
      <c r="C21" s="11"/>
      <c r="D21" s="11">
        <v>50</v>
      </c>
      <c r="E21" s="11"/>
      <c r="F21" s="11"/>
      <c r="G21" s="11">
        <v>50</v>
      </c>
      <c r="H21" s="11"/>
      <c r="I21" s="11"/>
      <c r="J21" s="11">
        <v>50</v>
      </c>
      <c r="K21" s="11"/>
      <c r="L21" s="11"/>
      <c r="M21" s="11">
        <v>50</v>
      </c>
      <c r="N21" s="12"/>
      <c r="O21" s="14"/>
      <c r="P21" s="11">
        <v>50</v>
      </c>
      <c r="Q21" s="11"/>
      <c r="R21" s="11"/>
      <c r="S21" s="11">
        <v>50</v>
      </c>
      <c r="T21" s="15"/>
      <c r="U21" s="26"/>
      <c r="V21" s="11">
        <v>50</v>
      </c>
      <c r="W21" s="11"/>
      <c r="X21" s="11"/>
      <c r="Y21" s="15">
        <v>50</v>
      </c>
      <c r="Z21" s="12"/>
    </row>
    <row r="22" spans="1:26" ht="11.1" customHeight="1" x14ac:dyDescent="0.3">
      <c r="A22" s="27" t="s">
        <v>16</v>
      </c>
      <c r="B22" s="27" t="s">
        <v>24</v>
      </c>
      <c r="C22" s="28">
        <f t="shared" ref="C22:Z22" si="0">SUM(C2:C21)</f>
        <v>2174</v>
      </c>
      <c r="D22" s="28">
        <f t="shared" si="0"/>
        <v>2224</v>
      </c>
      <c r="E22" s="28">
        <f t="shared" si="0"/>
        <v>2149</v>
      </c>
      <c r="F22" s="28">
        <f t="shared" si="0"/>
        <v>2174</v>
      </c>
      <c r="G22" s="28">
        <f t="shared" si="0"/>
        <v>2224</v>
      </c>
      <c r="H22" s="28">
        <f t="shared" si="0"/>
        <v>2149</v>
      </c>
      <c r="I22" s="28">
        <f t="shared" si="0"/>
        <v>2174</v>
      </c>
      <c r="J22" s="28">
        <f t="shared" si="0"/>
        <v>2224</v>
      </c>
      <c r="K22" s="28">
        <f t="shared" si="0"/>
        <v>2149</v>
      </c>
      <c r="L22" s="28">
        <f t="shared" si="0"/>
        <v>2074</v>
      </c>
      <c r="M22" s="28">
        <f t="shared" si="0"/>
        <v>2099</v>
      </c>
      <c r="N22" s="28">
        <f t="shared" si="0"/>
        <v>2149</v>
      </c>
      <c r="O22" s="28">
        <f t="shared" si="0"/>
        <v>2074</v>
      </c>
      <c r="P22" s="28">
        <f t="shared" si="0"/>
        <v>2099</v>
      </c>
      <c r="Q22" s="28">
        <f t="shared" si="0"/>
        <v>2149</v>
      </c>
      <c r="R22" s="28">
        <f t="shared" si="0"/>
        <v>2074</v>
      </c>
      <c r="S22" s="28">
        <f t="shared" si="0"/>
        <v>2099</v>
      </c>
      <c r="T22" s="28">
        <f t="shared" si="0"/>
        <v>2149</v>
      </c>
      <c r="U22" s="28">
        <f t="shared" si="0"/>
        <v>2074</v>
      </c>
      <c r="V22" s="28">
        <f t="shared" si="0"/>
        <v>2099</v>
      </c>
      <c r="W22" s="28">
        <f t="shared" si="0"/>
        <v>2149</v>
      </c>
      <c r="X22" s="28">
        <f t="shared" si="0"/>
        <v>2074</v>
      </c>
      <c r="Y22" s="28">
        <f t="shared" si="0"/>
        <v>2099</v>
      </c>
      <c r="Z22" s="28">
        <f t="shared" si="0"/>
        <v>2149</v>
      </c>
    </row>
    <row r="23" spans="1:26" ht="11.1" customHeight="1" x14ac:dyDescent="0.3">
      <c r="A23" s="29" t="s">
        <v>17</v>
      </c>
      <c r="B23" s="29" t="s">
        <v>21</v>
      </c>
      <c r="C23" s="30">
        <v>2915</v>
      </c>
      <c r="D23" s="30">
        <v>2915</v>
      </c>
      <c r="E23" s="30">
        <v>2915</v>
      </c>
      <c r="F23" s="30">
        <v>2915</v>
      </c>
      <c r="G23" s="30">
        <v>2915</v>
      </c>
      <c r="H23" s="30">
        <v>2915</v>
      </c>
      <c r="I23" s="30">
        <v>2915</v>
      </c>
      <c r="J23" s="30">
        <v>2915</v>
      </c>
      <c r="K23" s="30">
        <v>2915</v>
      </c>
      <c r="L23" s="30">
        <v>2915</v>
      </c>
      <c r="M23" s="30">
        <v>2915</v>
      </c>
      <c r="N23" s="30">
        <v>2915</v>
      </c>
      <c r="O23" s="30">
        <v>2915</v>
      </c>
      <c r="P23" s="30">
        <v>2915</v>
      </c>
      <c r="Q23" s="30">
        <v>2915</v>
      </c>
      <c r="R23" s="30">
        <v>2915</v>
      </c>
      <c r="S23" s="30">
        <v>2915</v>
      </c>
      <c r="T23" s="30">
        <v>2915</v>
      </c>
      <c r="U23" s="30">
        <v>2915</v>
      </c>
      <c r="V23" s="30">
        <v>2915</v>
      </c>
      <c r="W23" s="30">
        <v>2915</v>
      </c>
      <c r="X23" s="30">
        <v>2915</v>
      </c>
      <c r="Y23" s="30">
        <v>2915</v>
      </c>
      <c r="Z23" s="30">
        <v>2915</v>
      </c>
    </row>
    <row r="24" spans="1:26" ht="11.1" customHeight="1" x14ac:dyDescent="0.3">
      <c r="A24" s="27" t="s">
        <v>25</v>
      </c>
      <c r="B24" s="27" t="s">
        <v>22</v>
      </c>
      <c r="C24" s="28">
        <v>500</v>
      </c>
      <c r="D24" s="28">
        <v>500</v>
      </c>
      <c r="E24" s="28">
        <v>500</v>
      </c>
      <c r="F24" s="28">
        <v>500</v>
      </c>
      <c r="G24" s="28">
        <v>500</v>
      </c>
      <c r="H24" s="28">
        <v>500</v>
      </c>
      <c r="I24" s="28">
        <v>500</v>
      </c>
      <c r="J24" s="28">
        <v>500</v>
      </c>
      <c r="K24" s="28">
        <v>500</v>
      </c>
      <c r="L24" s="28">
        <v>500</v>
      </c>
      <c r="M24" s="28">
        <v>500</v>
      </c>
      <c r="N24" s="28">
        <v>500</v>
      </c>
      <c r="O24" s="28">
        <v>500</v>
      </c>
      <c r="P24" s="28">
        <v>500</v>
      </c>
      <c r="Q24" s="28">
        <v>500</v>
      </c>
      <c r="R24" s="28">
        <v>500</v>
      </c>
      <c r="S24" s="28">
        <v>500</v>
      </c>
      <c r="T24" s="28">
        <v>500</v>
      </c>
      <c r="U24" s="28">
        <v>500</v>
      </c>
      <c r="V24" s="28">
        <v>500</v>
      </c>
      <c r="W24" s="28">
        <v>500</v>
      </c>
      <c r="X24" s="28">
        <v>500</v>
      </c>
      <c r="Y24" s="28">
        <v>500</v>
      </c>
      <c r="Z24" s="28">
        <v>500</v>
      </c>
    </row>
    <row r="25" spans="1:26" ht="11.1" customHeight="1" x14ac:dyDescent="0.3">
      <c r="A25" s="27" t="s">
        <v>32</v>
      </c>
      <c r="B25" s="27" t="s">
        <v>32</v>
      </c>
      <c r="C25" s="28">
        <v>100</v>
      </c>
      <c r="D25" s="28">
        <v>100</v>
      </c>
      <c r="E25" s="28">
        <v>100</v>
      </c>
      <c r="F25" s="28">
        <v>100</v>
      </c>
      <c r="G25" s="28">
        <v>100</v>
      </c>
      <c r="H25" s="28">
        <v>100</v>
      </c>
      <c r="I25" s="28">
        <v>100</v>
      </c>
      <c r="J25" s="28">
        <v>100</v>
      </c>
      <c r="K25" s="28">
        <v>100</v>
      </c>
      <c r="L25" s="28">
        <v>100</v>
      </c>
      <c r="M25" s="28">
        <v>100</v>
      </c>
      <c r="N25" s="28">
        <v>100</v>
      </c>
      <c r="O25" s="28">
        <v>100</v>
      </c>
      <c r="P25" s="28">
        <v>100</v>
      </c>
      <c r="Q25" s="28">
        <v>100</v>
      </c>
      <c r="R25" s="28">
        <v>100</v>
      </c>
      <c r="S25" s="28">
        <v>100</v>
      </c>
      <c r="T25" s="28">
        <v>100</v>
      </c>
      <c r="U25" s="28">
        <v>100</v>
      </c>
      <c r="V25" s="28">
        <v>100</v>
      </c>
      <c r="W25" s="28">
        <v>100</v>
      </c>
      <c r="X25" s="28">
        <v>100</v>
      </c>
      <c r="Y25" s="28">
        <v>100</v>
      </c>
      <c r="Z25" s="28">
        <v>100</v>
      </c>
    </row>
    <row r="26" spans="1:26" ht="11.1" customHeight="1" x14ac:dyDescent="0.3">
      <c r="A26" s="29" t="s">
        <v>17</v>
      </c>
      <c r="B26" s="29" t="s">
        <v>23</v>
      </c>
      <c r="C26" s="30">
        <f t="shared" ref="C26:Z26" si="1">C23-SUM(C24:C25)</f>
        <v>2315</v>
      </c>
      <c r="D26" s="30">
        <f t="shared" si="1"/>
        <v>2315</v>
      </c>
      <c r="E26" s="30">
        <f t="shared" si="1"/>
        <v>2315</v>
      </c>
      <c r="F26" s="30">
        <f t="shared" si="1"/>
        <v>2315</v>
      </c>
      <c r="G26" s="30">
        <f t="shared" si="1"/>
        <v>2315</v>
      </c>
      <c r="H26" s="30">
        <f t="shared" si="1"/>
        <v>2315</v>
      </c>
      <c r="I26" s="30">
        <f t="shared" si="1"/>
        <v>2315</v>
      </c>
      <c r="J26" s="30">
        <f t="shared" si="1"/>
        <v>2315</v>
      </c>
      <c r="K26" s="30">
        <f t="shared" si="1"/>
        <v>2315</v>
      </c>
      <c r="L26" s="30">
        <f t="shared" si="1"/>
        <v>2315</v>
      </c>
      <c r="M26" s="30">
        <f t="shared" si="1"/>
        <v>2315</v>
      </c>
      <c r="N26" s="30">
        <f t="shared" si="1"/>
        <v>2315</v>
      </c>
      <c r="O26" s="30">
        <f t="shared" si="1"/>
        <v>2315</v>
      </c>
      <c r="P26" s="30">
        <f t="shared" si="1"/>
        <v>2315</v>
      </c>
      <c r="Q26" s="30">
        <f t="shared" si="1"/>
        <v>2315</v>
      </c>
      <c r="R26" s="30">
        <f t="shared" si="1"/>
        <v>2315</v>
      </c>
      <c r="S26" s="30">
        <f t="shared" si="1"/>
        <v>2315</v>
      </c>
      <c r="T26" s="30">
        <f t="shared" si="1"/>
        <v>2315</v>
      </c>
      <c r="U26" s="30">
        <f t="shared" si="1"/>
        <v>2315</v>
      </c>
      <c r="V26" s="30">
        <f t="shared" si="1"/>
        <v>2315</v>
      </c>
      <c r="W26" s="30">
        <f t="shared" si="1"/>
        <v>2315</v>
      </c>
      <c r="X26" s="30">
        <f t="shared" si="1"/>
        <v>2315</v>
      </c>
      <c r="Y26" s="30">
        <f t="shared" si="1"/>
        <v>2315</v>
      </c>
      <c r="Z26" s="30">
        <f t="shared" si="1"/>
        <v>2315</v>
      </c>
    </row>
    <row r="27" spans="1:26" ht="11.1" customHeight="1" x14ac:dyDescent="0.3">
      <c r="A27" s="27" t="s">
        <v>15</v>
      </c>
      <c r="B27" s="27" t="s">
        <v>34</v>
      </c>
      <c r="C27" s="28">
        <v>100</v>
      </c>
      <c r="D27" s="28">
        <v>100</v>
      </c>
      <c r="E27" s="28">
        <v>100</v>
      </c>
      <c r="F27" s="28">
        <v>100</v>
      </c>
      <c r="G27" s="28">
        <v>100</v>
      </c>
      <c r="H27" s="28">
        <v>100</v>
      </c>
      <c r="I27" s="28">
        <v>100</v>
      </c>
      <c r="J27" s="28">
        <v>100</v>
      </c>
      <c r="K27" s="28">
        <v>100</v>
      </c>
      <c r="L27" s="28">
        <v>100</v>
      </c>
      <c r="M27" s="28">
        <v>100</v>
      </c>
      <c r="N27" s="28">
        <v>100</v>
      </c>
      <c r="O27" s="28">
        <v>100</v>
      </c>
      <c r="P27" s="28">
        <v>100</v>
      </c>
      <c r="Q27" s="28">
        <v>100</v>
      </c>
      <c r="R27" s="28">
        <v>100</v>
      </c>
      <c r="S27" s="28">
        <v>100</v>
      </c>
      <c r="T27" s="28">
        <v>100</v>
      </c>
      <c r="U27" s="28">
        <v>100</v>
      </c>
      <c r="V27" s="28">
        <v>100</v>
      </c>
      <c r="W27" s="28">
        <v>100</v>
      </c>
      <c r="X27" s="28">
        <v>100</v>
      </c>
      <c r="Y27" s="28">
        <v>100</v>
      </c>
      <c r="Z27" s="28">
        <v>100</v>
      </c>
    </row>
    <row r="28" spans="1:26" ht="11.1" customHeight="1" x14ac:dyDescent="0.3">
      <c r="A28" s="29" t="s">
        <v>17</v>
      </c>
      <c r="B28" s="29" t="s">
        <v>18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1">
        <v>0</v>
      </c>
      <c r="O28" s="32">
        <v>0</v>
      </c>
      <c r="P28" s="30">
        <v>0</v>
      </c>
      <c r="Q28" s="30">
        <v>0</v>
      </c>
      <c r="R28" s="30">
        <v>0</v>
      </c>
      <c r="S28" s="30">
        <v>0</v>
      </c>
      <c r="T28" s="33">
        <v>0</v>
      </c>
      <c r="U28" s="33">
        <v>0</v>
      </c>
      <c r="V28" s="30">
        <v>0</v>
      </c>
      <c r="W28" s="30">
        <v>0</v>
      </c>
      <c r="X28" s="30">
        <v>0</v>
      </c>
      <c r="Y28" s="30">
        <v>0</v>
      </c>
      <c r="Z28" s="31">
        <v>0</v>
      </c>
    </row>
    <row r="29" spans="1:26" ht="11.1" customHeight="1" x14ac:dyDescent="0.3">
      <c r="A29" s="29" t="s">
        <v>17</v>
      </c>
      <c r="B29" s="29" t="s">
        <v>24</v>
      </c>
      <c r="C29" s="30">
        <f t="shared" ref="C29:Z29" si="2">(C26+C28)-C27</f>
        <v>2215</v>
      </c>
      <c r="D29" s="30">
        <f t="shared" si="2"/>
        <v>2215</v>
      </c>
      <c r="E29" s="30">
        <f t="shared" si="2"/>
        <v>2215</v>
      </c>
      <c r="F29" s="30">
        <f t="shared" si="2"/>
        <v>2215</v>
      </c>
      <c r="G29" s="30">
        <f t="shared" si="2"/>
        <v>2215</v>
      </c>
      <c r="H29" s="30">
        <f t="shared" si="2"/>
        <v>2215</v>
      </c>
      <c r="I29" s="30">
        <f t="shared" si="2"/>
        <v>2215</v>
      </c>
      <c r="J29" s="30">
        <f t="shared" si="2"/>
        <v>2215</v>
      </c>
      <c r="K29" s="30">
        <f t="shared" si="2"/>
        <v>2215</v>
      </c>
      <c r="L29" s="30">
        <f t="shared" si="2"/>
        <v>2215</v>
      </c>
      <c r="M29" s="30">
        <f t="shared" si="2"/>
        <v>2215</v>
      </c>
      <c r="N29" s="30">
        <f t="shared" si="2"/>
        <v>2215</v>
      </c>
      <c r="O29" s="30">
        <f t="shared" si="2"/>
        <v>2215</v>
      </c>
      <c r="P29" s="30">
        <f t="shared" si="2"/>
        <v>2215</v>
      </c>
      <c r="Q29" s="30">
        <f t="shared" si="2"/>
        <v>2215</v>
      </c>
      <c r="R29" s="30">
        <f t="shared" si="2"/>
        <v>2215</v>
      </c>
      <c r="S29" s="30">
        <f t="shared" si="2"/>
        <v>2215</v>
      </c>
      <c r="T29" s="30">
        <f t="shared" si="2"/>
        <v>2215</v>
      </c>
      <c r="U29" s="30">
        <f t="shared" si="2"/>
        <v>2215</v>
      </c>
      <c r="V29" s="30">
        <f t="shared" si="2"/>
        <v>2215</v>
      </c>
      <c r="W29" s="30">
        <f t="shared" si="2"/>
        <v>2215</v>
      </c>
      <c r="X29" s="30">
        <f t="shared" si="2"/>
        <v>2215</v>
      </c>
      <c r="Y29" s="30">
        <f t="shared" si="2"/>
        <v>2215</v>
      </c>
      <c r="Z29" s="30">
        <f t="shared" si="2"/>
        <v>2215</v>
      </c>
    </row>
    <row r="30" spans="1:26" s="36" customFormat="1" ht="11.1" customHeight="1" x14ac:dyDescent="0.2">
      <c r="A30" s="34" t="s">
        <v>19</v>
      </c>
      <c r="B30" s="34"/>
      <c r="C30" s="35">
        <f t="shared" ref="C30:Z30" si="3">(C29-C22)</f>
        <v>41</v>
      </c>
      <c r="D30" s="35">
        <f t="shared" si="3"/>
        <v>-9</v>
      </c>
      <c r="E30" s="35">
        <f t="shared" si="3"/>
        <v>66</v>
      </c>
      <c r="F30" s="35">
        <f t="shared" si="3"/>
        <v>41</v>
      </c>
      <c r="G30" s="35">
        <f t="shared" si="3"/>
        <v>-9</v>
      </c>
      <c r="H30" s="35">
        <f t="shared" si="3"/>
        <v>66</v>
      </c>
      <c r="I30" s="35">
        <f t="shared" si="3"/>
        <v>41</v>
      </c>
      <c r="J30" s="35">
        <f t="shared" si="3"/>
        <v>-9</v>
      </c>
      <c r="K30" s="35">
        <f t="shared" si="3"/>
        <v>66</v>
      </c>
      <c r="L30" s="35">
        <f t="shared" si="3"/>
        <v>141</v>
      </c>
      <c r="M30" s="35">
        <f t="shared" si="3"/>
        <v>116</v>
      </c>
      <c r="N30" s="35">
        <f t="shared" si="3"/>
        <v>66</v>
      </c>
      <c r="O30" s="35">
        <f t="shared" si="3"/>
        <v>141</v>
      </c>
      <c r="P30" s="35">
        <f t="shared" si="3"/>
        <v>116</v>
      </c>
      <c r="Q30" s="35">
        <f t="shared" si="3"/>
        <v>66</v>
      </c>
      <c r="R30" s="35">
        <f t="shared" si="3"/>
        <v>141</v>
      </c>
      <c r="S30" s="35">
        <f t="shared" si="3"/>
        <v>116</v>
      </c>
      <c r="T30" s="35">
        <f t="shared" si="3"/>
        <v>66</v>
      </c>
      <c r="U30" s="35">
        <f t="shared" si="3"/>
        <v>141</v>
      </c>
      <c r="V30" s="35">
        <f t="shared" si="3"/>
        <v>116</v>
      </c>
      <c r="W30" s="35">
        <f t="shared" si="3"/>
        <v>66</v>
      </c>
      <c r="X30" s="35">
        <f t="shared" si="3"/>
        <v>141</v>
      </c>
      <c r="Y30" s="35">
        <f t="shared" si="3"/>
        <v>116</v>
      </c>
      <c r="Z30" s="35">
        <f t="shared" si="3"/>
        <v>66</v>
      </c>
    </row>
    <row r="31" spans="1:26" s="8" customFormat="1" ht="11.1" customHeight="1" x14ac:dyDescent="0.2">
      <c r="A31" s="37"/>
      <c r="B31" s="38" t="s">
        <v>33</v>
      </c>
      <c r="C31" s="39">
        <f>C25</f>
        <v>100</v>
      </c>
      <c r="D31" s="39">
        <f t="shared" ref="D31:Z31" si="4">C31+D25</f>
        <v>200</v>
      </c>
      <c r="E31" s="39">
        <f t="shared" si="4"/>
        <v>300</v>
      </c>
      <c r="F31" s="39">
        <f t="shared" si="4"/>
        <v>400</v>
      </c>
      <c r="G31" s="39">
        <f t="shared" si="4"/>
        <v>500</v>
      </c>
      <c r="H31" s="39">
        <f t="shared" si="4"/>
        <v>600</v>
      </c>
      <c r="I31" s="39">
        <f t="shared" si="4"/>
        <v>700</v>
      </c>
      <c r="J31" s="39">
        <f t="shared" si="4"/>
        <v>800</v>
      </c>
      <c r="K31" s="39">
        <f t="shared" si="4"/>
        <v>900</v>
      </c>
      <c r="L31" s="39">
        <f t="shared" si="4"/>
        <v>1000</v>
      </c>
      <c r="M31" s="39">
        <f t="shared" si="4"/>
        <v>1100</v>
      </c>
      <c r="N31" s="39">
        <f t="shared" si="4"/>
        <v>1200</v>
      </c>
      <c r="O31" s="39">
        <f t="shared" si="4"/>
        <v>1300</v>
      </c>
      <c r="P31" s="39">
        <f t="shared" si="4"/>
        <v>1400</v>
      </c>
      <c r="Q31" s="39">
        <f t="shared" si="4"/>
        <v>1500</v>
      </c>
      <c r="R31" s="39">
        <f t="shared" si="4"/>
        <v>1600</v>
      </c>
      <c r="S31" s="39">
        <f t="shared" si="4"/>
        <v>1700</v>
      </c>
      <c r="T31" s="39">
        <f t="shared" si="4"/>
        <v>1800</v>
      </c>
      <c r="U31" s="39">
        <f t="shared" si="4"/>
        <v>1900</v>
      </c>
      <c r="V31" s="39">
        <f t="shared" si="4"/>
        <v>2000</v>
      </c>
      <c r="W31" s="39">
        <f t="shared" si="4"/>
        <v>2100</v>
      </c>
      <c r="X31" s="39">
        <f t="shared" si="4"/>
        <v>2200</v>
      </c>
      <c r="Y31" s="39">
        <f t="shared" si="4"/>
        <v>2300</v>
      </c>
      <c r="Z31" s="39">
        <f t="shared" si="4"/>
        <v>2400</v>
      </c>
    </row>
    <row r="32" spans="1:26" s="8" customFormat="1" ht="11.1" customHeight="1" x14ac:dyDescent="0.2">
      <c r="A32" s="37"/>
      <c r="B32" s="38" t="s">
        <v>15</v>
      </c>
      <c r="C32" s="39">
        <f>C27</f>
        <v>100</v>
      </c>
      <c r="D32" s="39">
        <f t="shared" ref="D32:Z32" si="5">C32+D27</f>
        <v>200</v>
      </c>
      <c r="E32" s="39">
        <f t="shared" si="5"/>
        <v>300</v>
      </c>
      <c r="F32" s="39">
        <f t="shared" si="5"/>
        <v>400</v>
      </c>
      <c r="G32" s="39">
        <f t="shared" si="5"/>
        <v>500</v>
      </c>
      <c r="H32" s="39">
        <f t="shared" si="5"/>
        <v>600</v>
      </c>
      <c r="I32" s="39">
        <f t="shared" si="5"/>
        <v>700</v>
      </c>
      <c r="J32" s="39">
        <f t="shared" si="5"/>
        <v>800</v>
      </c>
      <c r="K32" s="39">
        <f t="shared" si="5"/>
        <v>900</v>
      </c>
      <c r="L32" s="39">
        <f t="shared" si="5"/>
        <v>1000</v>
      </c>
      <c r="M32" s="39">
        <f t="shared" si="5"/>
        <v>1100</v>
      </c>
      <c r="N32" s="39">
        <f t="shared" si="5"/>
        <v>1200</v>
      </c>
      <c r="O32" s="39">
        <f t="shared" si="5"/>
        <v>1300</v>
      </c>
      <c r="P32" s="39">
        <f t="shared" si="5"/>
        <v>1400</v>
      </c>
      <c r="Q32" s="39">
        <f t="shared" si="5"/>
        <v>1500</v>
      </c>
      <c r="R32" s="39">
        <f t="shared" si="5"/>
        <v>1600</v>
      </c>
      <c r="S32" s="39">
        <f t="shared" si="5"/>
        <v>1700</v>
      </c>
      <c r="T32" s="39">
        <f t="shared" si="5"/>
        <v>1800</v>
      </c>
      <c r="U32" s="39">
        <f t="shared" si="5"/>
        <v>1900</v>
      </c>
      <c r="V32" s="39">
        <f t="shared" si="5"/>
        <v>2000</v>
      </c>
      <c r="W32" s="39">
        <f t="shared" si="5"/>
        <v>2100</v>
      </c>
      <c r="X32" s="39">
        <f t="shared" si="5"/>
        <v>2200</v>
      </c>
      <c r="Y32" s="39">
        <f t="shared" si="5"/>
        <v>2300</v>
      </c>
      <c r="Z32" s="39">
        <f t="shared" si="5"/>
        <v>2400</v>
      </c>
    </row>
    <row r="33" spans="1:26" ht="11.1" customHeight="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spans="1:26" ht="12" customHeight="1" x14ac:dyDescent="0.3">
      <c r="A34" s="13" t="s">
        <v>42</v>
      </c>
    </row>
    <row r="35" spans="1:26" ht="12" customHeight="1" x14ac:dyDescent="0.3">
      <c r="A35" s="13" t="s">
        <v>43</v>
      </c>
    </row>
    <row r="36" spans="1:26" ht="12" customHeight="1" x14ac:dyDescent="0.3">
      <c r="A36" s="13" t="s">
        <v>44</v>
      </c>
    </row>
    <row r="37" spans="1:26" ht="13.5" customHeight="1" x14ac:dyDescent="0.3">
      <c r="A37" s="13" t="s">
        <v>60</v>
      </c>
    </row>
    <row r="38" spans="1:26" ht="13.5" customHeight="1" x14ac:dyDescent="0.3">
      <c r="A38" s="13" t="s">
        <v>45</v>
      </c>
    </row>
    <row r="39" spans="1:26" ht="13.5" customHeight="1" x14ac:dyDescent="0.3">
      <c r="A39" s="13" t="s">
        <v>46</v>
      </c>
    </row>
    <row r="40" spans="1:26" ht="12" customHeight="1" thickBot="1" x14ac:dyDescent="0.35"/>
    <row r="41" spans="1:26" ht="12" customHeight="1" thickTop="1" thickBot="1" x14ac:dyDescent="0.35">
      <c r="A41" s="42"/>
      <c r="B41" s="42" t="s">
        <v>37</v>
      </c>
      <c r="C41" s="2">
        <v>37987</v>
      </c>
      <c r="D41" s="2">
        <v>38018</v>
      </c>
      <c r="E41" s="2">
        <v>38047</v>
      </c>
      <c r="F41" s="2">
        <v>38078</v>
      </c>
      <c r="G41" s="2">
        <v>38108</v>
      </c>
      <c r="H41" s="2">
        <v>38139</v>
      </c>
      <c r="I41" s="2">
        <v>38169</v>
      </c>
      <c r="J41" s="3">
        <v>38200</v>
      </c>
      <c r="K41" s="2">
        <v>38231</v>
      </c>
      <c r="L41" s="2">
        <v>38261</v>
      </c>
      <c r="M41" s="2">
        <v>38292</v>
      </c>
      <c r="N41" s="4">
        <v>38322</v>
      </c>
      <c r="O41" s="5">
        <v>38353</v>
      </c>
      <c r="P41" s="2">
        <v>38384</v>
      </c>
      <c r="Q41" s="2">
        <v>38412</v>
      </c>
      <c r="R41" s="2">
        <v>38443</v>
      </c>
      <c r="S41" s="2">
        <v>38473</v>
      </c>
      <c r="T41" s="6">
        <v>38504</v>
      </c>
      <c r="U41" s="7">
        <v>38534</v>
      </c>
      <c r="V41" s="3">
        <v>38565</v>
      </c>
      <c r="W41" s="2">
        <v>38596</v>
      </c>
      <c r="X41" s="2">
        <v>38626</v>
      </c>
      <c r="Y41" s="6">
        <v>38657</v>
      </c>
      <c r="Z41" s="4">
        <v>38687</v>
      </c>
    </row>
    <row r="42" spans="1:26" ht="11.1" customHeight="1" thickTop="1" thickBot="1" x14ac:dyDescent="0.35">
      <c r="A42" s="20" t="s">
        <v>36</v>
      </c>
      <c r="B42" s="21" t="s">
        <v>28</v>
      </c>
      <c r="C42" s="22">
        <f>(1000*1.01)-C14</f>
        <v>985</v>
      </c>
      <c r="D42" s="22">
        <f t="shared" ref="D42:Z42" si="6">(C42*1.01)-D14</f>
        <v>969.85</v>
      </c>
      <c r="E42" s="22">
        <f t="shared" si="6"/>
        <v>954.54849999999999</v>
      </c>
      <c r="F42" s="22">
        <f t="shared" si="6"/>
        <v>939.09398499999998</v>
      </c>
      <c r="G42" s="22">
        <f t="shared" si="6"/>
        <v>923.48492484999997</v>
      </c>
      <c r="H42" s="22">
        <f t="shared" si="6"/>
        <v>907.71977409850001</v>
      </c>
      <c r="I42" s="22">
        <f t="shared" si="6"/>
        <v>891.79697183948497</v>
      </c>
      <c r="J42" s="22">
        <f t="shared" si="6"/>
        <v>875.7149415578798</v>
      </c>
      <c r="K42" s="22">
        <f t="shared" si="6"/>
        <v>859.47209097345865</v>
      </c>
      <c r="L42" s="22">
        <f t="shared" si="6"/>
        <v>843.06681188319328</v>
      </c>
      <c r="M42" s="22">
        <f t="shared" si="6"/>
        <v>826.49748000202521</v>
      </c>
      <c r="N42" s="22">
        <f t="shared" si="6"/>
        <v>809.76245480204545</v>
      </c>
      <c r="O42" s="22">
        <f t="shared" si="6"/>
        <v>792.86007935006592</v>
      </c>
      <c r="P42" s="22">
        <f t="shared" si="6"/>
        <v>775.78868014356658</v>
      </c>
      <c r="Q42" s="22">
        <f t="shared" si="6"/>
        <v>758.54656694500227</v>
      </c>
      <c r="R42" s="22">
        <f t="shared" si="6"/>
        <v>741.13203261445233</v>
      </c>
      <c r="S42" s="22">
        <f t="shared" si="6"/>
        <v>723.54335294059683</v>
      </c>
      <c r="T42" s="22">
        <f t="shared" si="6"/>
        <v>705.77878647000284</v>
      </c>
      <c r="U42" s="22">
        <f t="shared" si="6"/>
        <v>687.83657433470285</v>
      </c>
      <c r="V42" s="22">
        <f t="shared" si="6"/>
        <v>669.71494007804984</v>
      </c>
      <c r="W42" s="22">
        <f t="shared" si="6"/>
        <v>651.41208947883035</v>
      </c>
      <c r="X42" s="22">
        <f t="shared" si="6"/>
        <v>632.92621037361869</v>
      </c>
      <c r="Y42" s="22">
        <f t="shared" si="6"/>
        <v>614.25547247735483</v>
      </c>
      <c r="Z42" s="22">
        <f t="shared" si="6"/>
        <v>595.39802720212833</v>
      </c>
    </row>
    <row r="43" spans="1:26" ht="11.1" customHeight="1" thickBot="1" x14ac:dyDescent="0.35">
      <c r="A43" s="20" t="s">
        <v>36</v>
      </c>
      <c r="B43" s="10" t="s">
        <v>29</v>
      </c>
      <c r="C43" s="22">
        <f>(4000*1.01)-C15</f>
        <v>3940</v>
      </c>
      <c r="D43" s="22">
        <f t="shared" ref="D43:Z43" si="7">(C43*1.01)-D15</f>
        <v>3879.4</v>
      </c>
      <c r="E43" s="22">
        <f t="shared" si="7"/>
        <v>3818.194</v>
      </c>
      <c r="F43" s="22">
        <f t="shared" si="7"/>
        <v>3756.3759399999999</v>
      </c>
      <c r="G43" s="22">
        <f t="shared" si="7"/>
        <v>3693.9396993999999</v>
      </c>
      <c r="H43" s="22">
        <f t="shared" si="7"/>
        <v>3630.879096394</v>
      </c>
      <c r="I43" s="22">
        <f t="shared" si="7"/>
        <v>3567.1878873579399</v>
      </c>
      <c r="J43" s="22">
        <f t="shared" si="7"/>
        <v>3502.8597662315192</v>
      </c>
      <c r="K43" s="22">
        <f t="shared" si="7"/>
        <v>3437.8883638938346</v>
      </c>
      <c r="L43" s="22">
        <f t="shared" si="7"/>
        <v>3372.2672475327731</v>
      </c>
      <c r="M43" s="22">
        <f t="shared" si="7"/>
        <v>3305.9899200081009</v>
      </c>
      <c r="N43" s="22">
        <f t="shared" si="7"/>
        <v>3239.0498192081818</v>
      </c>
      <c r="O43" s="22">
        <f t="shared" si="7"/>
        <v>3171.4403174002637</v>
      </c>
      <c r="P43" s="22">
        <f t="shared" si="7"/>
        <v>3103.1547205742663</v>
      </c>
      <c r="Q43" s="22">
        <f t="shared" si="7"/>
        <v>3034.1862677800091</v>
      </c>
      <c r="R43" s="22">
        <f t="shared" si="7"/>
        <v>2964.5281304578093</v>
      </c>
      <c r="S43" s="22">
        <f t="shared" si="7"/>
        <v>2894.1734117623873</v>
      </c>
      <c r="T43" s="22">
        <f t="shared" si="7"/>
        <v>2823.1151458800114</v>
      </c>
      <c r="U43" s="22">
        <f t="shared" si="7"/>
        <v>2751.3462973388114</v>
      </c>
      <c r="V43" s="22">
        <f t="shared" si="7"/>
        <v>2678.8597603121993</v>
      </c>
      <c r="W43" s="22">
        <f t="shared" si="7"/>
        <v>2605.6483579153214</v>
      </c>
      <c r="X43" s="22">
        <f t="shared" si="7"/>
        <v>2531.7048414944747</v>
      </c>
      <c r="Y43" s="22">
        <f t="shared" si="7"/>
        <v>2457.0218899094193</v>
      </c>
      <c r="Z43" s="22">
        <f t="shared" si="7"/>
        <v>2381.5921088085133</v>
      </c>
    </row>
    <row r="44" spans="1:26" ht="11.1" customHeight="1" thickBot="1" x14ac:dyDescent="0.35">
      <c r="A44" s="20" t="s">
        <v>36</v>
      </c>
      <c r="B44" s="10" t="s">
        <v>30</v>
      </c>
      <c r="C44" s="22">
        <f>(2000*1.01)-C16</f>
        <v>1970</v>
      </c>
      <c r="D44" s="22">
        <f t="shared" ref="D44:Z44" si="8">(C44*1.01)-D16</f>
        <v>1939.7</v>
      </c>
      <c r="E44" s="22">
        <f t="shared" si="8"/>
        <v>1909.097</v>
      </c>
      <c r="F44" s="22">
        <f t="shared" si="8"/>
        <v>1878.18797</v>
      </c>
      <c r="G44" s="22">
        <f t="shared" si="8"/>
        <v>1846.9698496999999</v>
      </c>
      <c r="H44" s="22">
        <f t="shared" si="8"/>
        <v>1815.439548197</v>
      </c>
      <c r="I44" s="22">
        <f t="shared" si="8"/>
        <v>1783.5939436789699</v>
      </c>
      <c r="J44" s="22">
        <f t="shared" si="8"/>
        <v>1751.4298831157596</v>
      </c>
      <c r="K44" s="22">
        <f t="shared" si="8"/>
        <v>1718.9441819469173</v>
      </c>
      <c r="L44" s="22">
        <f t="shared" si="8"/>
        <v>1686.1336237663866</v>
      </c>
      <c r="M44" s="22">
        <f t="shared" si="8"/>
        <v>1652.9949600040504</v>
      </c>
      <c r="N44" s="22">
        <f t="shared" si="8"/>
        <v>1619.5249096040909</v>
      </c>
      <c r="O44" s="22">
        <f t="shared" si="8"/>
        <v>1585.7201587001318</v>
      </c>
      <c r="P44" s="22">
        <f t="shared" si="8"/>
        <v>1551.5773602871332</v>
      </c>
      <c r="Q44" s="22">
        <f t="shared" si="8"/>
        <v>1517.0931338900045</v>
      </c>
      <c r="R44" s="22">
        <f t="shared" si="8"/>
        <v>1482.2640652289047</v>
      </c>
      <c r="S44" s="22">
        <f t="shared" si="8"/>
        <v>1447.0867058811937</v>
      </c>
      <c r="T44" s="22">
        <f t="shared" si="8"/>
        <v>1411.5575729400057</v>
      </c>
      <c r="U44" s="22">
        <f t="shared" si="8"/>
        <v>1375.6731486694057</v>
      </c>
      <c r="V44" s="22">
        <f t="shared" si="8"/>
        <v>1339.4298801560997</v>
      </c>
      <c r="W44" s="22">
        <f t="shared" si="8"/>
        <v>1302.8241789576607</v>
      </c>
      <c r="X44" s="22">
        <f t="shared" si="8"/>
        <v>1265.8524207472374</v>
      </c>
      <c r="Y44" s="22">
        <f t="shared" si="8"/>
        <v>1228.5109449547097</v>
      </c>
      <c r="Z44" s="22">
        <f t="shared" si="8"/>
        <v>1190.7960544042567</v>
      </c>
    </row>
    <row r="45" spans="1:26" ht="11.1" customHeight="1" x14ac:dyDescent="0.3">
      <c r="A45" s="24" t="s">
        <v>36</v>
      </c>
      <c r="B45" s="25" t="s">
        <v>38</v>
      </c>
      <c r="C45" s="22">
        <f>((20000+1200)*1.0025)-C17</f>
        <v>21033</v>
      </c>
      <c r="D45" s="22">
        <f t="shared" ref="D45:Z45" si="9">(C45*1.0025)-D17</f>
        <v>20865.5825</v>
      </c>
      <c r="E45" s="22">
        <f t="shared" si="9"/>
        <v>20697.746456249999</v>
      </c>
      <c r="F45" s="22">
        <f t="shared" si="9"/>
        <v>20529.490822390624</v>
      </c>
      <c r="G45" s="22">
        <f t="shared" si="9"/>
        <v>20360.814549446601</v>
      </c>
      <c r="H45" s="22">
        <f t="shared" si="9"/>
        <v>20191.716585820217</v>
      </c>
      <c r="I45" s="22">
        <f t="shared" si="9"/>
        <v>20022.195877284765</v>
      </c>
      <c r="J45" s="22">
        <f t="shared" si="9"/>
        <v>19852.251366977976</v>
      </c>
      <c r="K45" s="22">
        <f t="shared" si="9"/>
        <v>19681.881995395419</v>
      </c>
      <c r="L45" s="22">
        <f t="shared" si="9"/>
        <v>19511.086700383905</v>
      </c>
      <c r="M45" s="22">
        <f t="shared" si="9"/>
        <v>19339.864417134864</v>
      </c>
      <c r="N45" s="22">
        <f t="shared" si="9"/>
        <v>19168.214078177702</v>
      </c>
      <c r="O45" s="22">
        <f t="shared" si="9"/>
        <v>18996.134613373146</v>
      </c>
      <c r="P45" s="22">
        <f t="shared" si="9"/>
        <v>18823.624949906578</v>
      </c>
      <c r="Q45" s="22">
        <f t="shared" si="9"/>
        <v>18650.684012281345</v>
      </c>
      <c r="R45" s="22">
        <f t="shared" si="9"/>
        <v>18477.310722312046</v>
      </c>
      <c r="S45" s="22">
        <f t="shared" si="9"/>
        <v>18303.503999117824</v>
      </c>
      <c r="T45" s="22">
        <f t="shared" si="9"/>
        <v>18129.262759115616</v>
      </c>
      <c r="U45" s="22">
        <f t="shared" si="9"/>
        <v>17954.585916013406</v>
      </c>
      <c r="V45" s="22">
        <f t="shared" si="9"/>
        <v>17779.47238080344</v>
      </c>
      <c r="W45" s="22">
        <f t="shared" si="9"/>
        <v>17603.921061755449</v>
      </c>
      <c r="X45" s="22">
        <f t="shared" si="9"/>
        <v>17427.930864409838</v>
      </c>
      <c r="Y45" s="22">
        <f t="shared" si="9"/>
        <v>17251.500691570862</v>
      </c>
      <c r="Z45" s="22">
        <f t="shared" si="9"/>
        <v>17074.629443299789</v>
      </c>
    </row>
    <row r="47" spans="1:26" ht="12" customHeight="1" x14ac:dyDescent="0.3">
      <c r="A47" s="13" t="s">
        <v>61</v>
      </c>
    </row>
    <row r="48" spans="1:26" ht="12" customHeight="1" x14ac:dyDescent="0.3">
      <c r="A48" s="13" t="s">
        <v>59</v>
      </c>
    </row>
    <row r="49" spans="1:2" ht="12" customHeight="1" x14ac:dyDescent="0.3">
      <c r="A49" s="13" t="s">
        <v>62</v>
      </c>
    </row>
    <row r="50" spans="1:2" ht="12" customHeight="1" x14ac:dyDescent="0.3">
      <c r="A50" s="13" t="s">
        <v>47</v>
      </c>
    </row>
    <row r="51" spans="1:2" ht="12" customHeight="1" x14ac:dyDescent="0.3">
      <c r="A51" s="13" t="s">
        <v>48</v>
      </c>
    </row>
    <row r="52" spans="1:2" ht="12" customHeight="1" x14ac:dyDescent="0.3">
      <c r="A52" s="13" t="s">
        <v>49</v>
      </c>
    </row>
    <row r="53" spans="1:2" ht="12" customHeight="1" x14ac:dyDescent="0.3">
      <c r="A53" s="13" t="s">
        <v>50</v>
      </c>
    </row>
    <row r="54" spans="1:2" ht="12" customHeight="1" x14ac:dyDescent="0.3">
      <c r="A54" s="13" t="s">
        <v>41</v>
      </c>
    </row>
    <row r="55" spans="1:2" ht="12" customHeight="1" x14ac:dyDescent="0.3">
      <c r="A55" s="13" t="s">
        <v>51</v>
      </c>
    </row>
    <row r="56" spans="1:2" ht="12" customHeight="1" x14ac:dyDescent="0.3">
      <c r="A56" s="13" t="s">
        <v>52</v>
      </c>
    </row>
    <row r="57" spans="1:2" ht="12" customHeight="1" x14ac:dyDescent="0.3">
      <c r="A57" s="13" t="s">
        <v>53</v>
      </c>
    </row>
    <row r="58" spans="1:2" ht="12" customHeight="1" x14ac:dyDescent="0.3">
      <c r="A58" s="13" t="s">
        <v>54</v>
      </c>
    </row>
    <row r="59" spans="1:2" ht="12" customHeight="1" x14ac:dyDescent="0.3">
      <c r="A59" s="13" t="s">
        <v>55</v>
      </c>
    </row>
    <row r="60" spans="1:2" ht="15" customHeight="1" x14ac:dyDescent="0.3">
      <c r="A60" s="13" t="s">
        <v>56</v>
      </c>
    </row>
    <row r="61" spans="1:2" ht="17.25" customHeight="1" x14ac:dyDescent="0.3"/>
    <row r="62" spans="1:2" ht="22.5" customHeight="1" x14ac:dyDescent="0.3">
      <c r="A62" s="44"/>
      <c r="B62" s="13" t="s">
        <v>63</v>
      </c>
    </row>
  </sheetData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0A555729476746B270F6EAA421DB13" ma:contentTypeVersion="11" ma:contentTypeDescription="Create a new document." ma:contentTypeScope="" ma:versionID="9fc817aef22139bcc320bde061825976">
  <xsd:schema xmlns:xsd="http://www.w3.org/2001/XMLSchema" xmlns:xs="http://www.w3.org/2001/XMLSchema" xmlns:p="http://schemas.microsoft.com/office/2006/metadata/properties" xmlns:ns2="4705cbd3-ca1a-4580-b496-43e9547397df" xmlns:ns3="1f3c60a1-962a-4447-851e-559fd26c21a5" targetNamespace="http://schemas.microsoft.com/office/2006/metadata/properties" ma:root="true" ma:fieldsID="b70ff804cf417bb514735cfae320e5f2" ns2:_="" ns3:_="">
    <xsd:import namespace="4705cbd3-ca1a-4580-b496-43e9547397df"/>
    <xsd:import namespace="1f3c60a1-962a-4447-851e-559fd26c2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5cbd3-ca1a-4580-b496-43e9547397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837441c6-92f8-4530-8294-002a8837b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c60a1-962a-4447-851e-559fd26c2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1b437eb-02e3-461e-a483-b6decfb7080e}" ma:internalName="TaxCatchAll" ma:showField="CatchAllData" ma:web="1f3c60a1-962a-4447-851e-559fd26c2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c60a1-962a-4447-851e-559fd26c21a5" xsi:nil="true"/>
    <lcf76f155ced4ddcb4097134ff3c332f xmlns="4705cbd3-ca1a-4580-b496-43e9547397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A138F7-F09F-4883-86E3-D7202DC1A34D}"/>
</file>

<file path=customXml/itemProps2.xml><?xml version="1.0" encoding="utf-8"?>
<ds:datastoreItem xmlns:ds="http://schemas.openxmlformats.org/officeDocument/2006/customXml" ds:itemID="{4391BEDF-B1FD-41AA-8C32-CA2C3446D1E2}"/>
</file>

<file path=customXml/itemProps3.xml><?xml version="1.0" encoding="utf-8"?>
<ds:datastoreItem xmlns:ds="http://schemas.openxmlformats.org/officeDocument/2006/customXml" ds:itemID="{5C0657E6-0044-4DC1-B4A4-4FE4BC5595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Lonni Steven Wilson</dc:creator>
  <cp:lastModifiedBy>Melissa Feld</cp:lastModifiedBy>
  <dcterms:created xsi:type="dcterms:W3CDTF">2004-02-05T15:50:25Z</dcterms:created>
  <dcterms:modified xsi:type="dcterms:W3CDTF">2018-12-19T22:33:29Z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0x010100360A555729476746B270F6EAA421DB13</vt:lpwstr>
  </property>
</Properties>
</file>