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trevaw/Desktop/For Jason/"/>
    </mc:Choice>
  </mc:AlternateContent>
  <workbookProtection workbookAlgorithmName="SHA-512" workbookHashValue="16VhCTciV9HJeqSs7kraPkUWax/ai/p3yh//oZlzjMMWwFEtubgbUvNIX1yDkIG1F8JmkNpFZbcPrWwxmu7Djg==" workbookSaltValue="gXiiwgkmozoDMfkjJVFCZg==" workbookSpinCount="100000" lockStructure="1"/>
  <bookViews>
    <workbookView xWindow="0" yWindow="460" windowWidth="38400" windowHeight="20180"/>
  </bookViews>
  <sheets>
    <sheet name="Calculator" sheetId="1" r:id="rId1"/>
    <sheet name="Instructions" sheetId="2" r:id="rId2"/>
    <sheet name="Ages" sheetId="3" state="hidden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S6" i="1"/>
  <c r="M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J6" i="1"/>
  <c r="X6" i="1"/>
</calcChain>
</file>

<file path=xl/sharedStrings.xml><?xml version="1.0" encoding="utf-8"?>
<sst xmlns="http://schemas.openxmlformats.org/spreadsheetml/2006/main" count="145" uniqueCount="122">
  <si>
    <t>Teacher Name</t>
  </si>
  <si>
    <t>Class Name</t>
  </si>
  <si>
    <t>Test Date</t>
  </si>
  <si>
    <t>Student First Name</t>
  </si>
  <si>
    <t>Student Last Name</t>
  </si>
  <si>
    <t>ID</t>
  </si>
  <si>
    <t>General Student Information (* =  Required for calculations)</t>
  </si>
  <si>
    <t>Grade</t>
  </si>
  <si>
    <t>Gender* [M or F]</t>
  </si>
  <si>
    <t>Age* (in yrs)</t>
  </si>
  <si>
    <t>Dumbbell Press (13-17 yrs)</t>
  </si>
  <si>
    <t>Bench Press (13-17 yrs)</t>
  </si>
  <si>
    <t>Seated Push Up</t>
  </si>
  <si>
    <t>Dominant Grip Strength</t>
  </si>
  <si>
    <t xml:space="preserve">Weight - Pounds </t>
  </si>
  <si>
    <t>BMI calculated</t>
  </si>
  <si>
    <t>Percent Body Fat (Entered)</t>
  </si>
  <si>
    <t>TAMT (P= Pass or F=Fail)</t>
  </si>
  <si>
    <t xml:space="preserve">PACER 20m </t>
  </si>
  <si>
    <t xml:space="preserve">Trunk Lift </t>
  </si>
  <si>
    <t>Curl-up</t>
  </si>
  <si>
    <t>MusculoSkeletal Functioning (Strength and Flexibility) Test Items</t>
  </si>
  <si>
    <t>Body Composition Test Items</t>
  </si>
  <si>
    <t>Sub-classification</t>
  </si>
  <si>
    <t>Tricep Skinfold Only</t>
  </si>
  <si>
    <t>Brockport Physical Fitness Test Calculator -- Congenital Anomaly (see instructions tab)</t>
  </si>
  <si>
    <t>Height - Inches</t>
  </si>
  <si>
    <t>Mod Apley Test - Right</t>
  </si>
  <si>
    <t>Mod Apley Test - Left</t>
  </si>
  <si>
    <t>Sit and Reach - Right</t>
  </si>
  <si>
    <t>Aerobic Functioning Test Items</t>
  </si>
  <si>
    <t>Pacer (20m)</t>
  </si>
  <si>
    <t>1-mile run (VO2 Max)</t>
  </si>
  <si>
    <t>Percent Body Fat</t>
  </si>
  <si>
    <t>Triceps &amp; Calf Skinfold</t>
  </si>
  <si>
    <t>Seated Push-Up</t>
  </si>
  <si>
    <t>Bench Press</t>
  </si>
  <si>
    <t>Dumbbell Press</t>
  </si>
  <si>
    <t>Grip Strength</t>
  </si>
  <si>
    <t>Curl-Up</t>
  </si>
  <si>
    <t>Trunk Lift</t>
  </si>
  <si>
    <t>Modified Apley</t>
  </si>
  <si>
    <t>Sit and Reach</t>
  </si>
  <si>
    <t>Target Stretch</t>
  </si>
  <si>
    <t>NI</t>
  </si>
  <si>
    <t>HFZ</t>
  </si>
  <si>
    <t>NI (HR)</t>
  </si>
  <si>
    <t>Very Lean</t>
  </si>
  <si>
    <t>AFZ</t>
  </si>
  <si>
    <t>1 arm only</t>
  </si>
  <si>
    <t>2 arms only</t>
  </si>
  <si>
    <t>1 leg only</t>
  </si>
  <si>
    <t>2 legs only</t>
  </si>
  <si>
    <t>1 arm / 1 leg (same side)</t>
  </si>
  <si>
    <t>1 arm / 1 leg (opposite side)</t>
  </si>
  <si>
    <t>Mile Run Min</t>
  </si>
  <si>
    <t>Mile Run Sec</t>
  </si>
  <si>
    <t>Calculated VOX Max</t>
  </si>
  <si>
    <t>Tri Only</t>
  </si>
  <si>
    <t>Tri+Scap calc</t>
  </si>
  <si>
    <t>Tri Only calc</t>
  </si>
  <si>
    <t>HFZ(low)</t>
  </si>
  <si>
    <t>HFZ (high)</t>
  </si>
  <si>
    <t>Enter Calf Skinfold 2nd</t>
  </si>
  <si>
    <t>Tricep + Subscapular Skinfolds/ Enter Tricep 1st</t>
  </si>
  <si>
    <t>Enter Subscapular Skinfold 2nd</t>
  </si>
  <si>
    <t>Tricep+calf %BF (calculated)</t>
  </si>
  <si>
    <t>Tricep+ subscapular %BF (calculated)</t>
  </si>
  <si>
    <t>Tricep skinfold only % BF (calculated)</t>
  </si>
  <si>
    <t>Tricep + Calf Skinfolds  Enter Tricep 1st</t>
  </si>
  <si>
    <t>Tri+Subscap</t>
  </si>
  <si>
    <t>HFZ Low</t>
  </si>
  <si>
    <t>HFZ High</t>
  </si>
  <si>
    <t>Triceps +Calf Low</t>
  </si>
  <si>
    <t xml:space="preserve">Thank you for using the Brockport classification-specific calculator to assess the fitness levels of your students.  </t>
  </si>
  <si>
    <t xml:space="preserve">The test items displayed in each calculator represent the recommended and optional test items for a specific classification.  </t>
  </si>
  <si>
    <t>Criterion-referenced standards used for each test item are further defined by age and gender of the student.</t>
  </si>
  <si>
    <t>How to use the calculator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</si>
  <si>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Enter the student information as noted.  Fields with an * denote required fields in order to determine or calculate the score for the appropriate standard for that test item.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</si>
  <si>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Once you have tested the student for the classification test items, enter the scores for</t>
    </r>
  </si>
  <si>
    <t>the test items in the calculator.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</si>
  <si>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Once a score has been entered, the cell color will change to determine if the score is in the Adapted Fitness Zone or the Healthy Fitness Zone for that test item.</t>
    </r>
  </si>
  <si>
    <r>
      <t>a.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NOT in either fitness zone, then the cell color will not change.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</si>
  <si>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in the Adapted Fitness Zone for that test item, the cell color will</t>
    </r>
  </si>
  <si>
    <t>change to light green.</t>
  </si>
  <si>
    <r>
      <t>c.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in the Healthy Fitness Zone for that test item, then the</t>
    </r>
  </si>
  <si>
    <t>cell color will change to a light blue.</t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</si>
  <si>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For Percent Body Fat Entered and/or Body Mass Index for a classification</t>
    </r>
  </si>
  <si>
    <t>test item, if the score is in the Very Lean category, then the cell color will</t>
  </si>
  <si>
    <t>change to a light red.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</si>
  <si>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For certain Brockport test items, you will need to enter a P (for passing) or F (for failing)</t>
    </r>
  </si>
  <si>
    <t>for a test item.  The test item name will include this information in the appropriate</t>
  </si>
  <si>
    <t>column title.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</si>
  <si>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The Fitnessgram calculator is included on your Brockport web resources page</t>
    </r>
  </si>
  <si>
    <t>if you would like to test students with disabilities using the FG test battery and</t>
  </si>
  <si>
    <t>general population standards.  Note that Human Kinetics did not create the Fitnessgram calculator.  The cell colors do not change if a student meets the Healthy</t>
  </si>
  <si>
    <t>Fitness Zone standard for a test item.   You will need to check the scores</t>
  </si>
  <si>
    <t>against the Fitnessgram standards.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</si>
  <si>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 xml:space="preserve">Please refer to your </t>
    </r>
    <r>
      <rPr>
        <i/>
        <sz val="11"/>
        <color theme="1"/>
        <rFont val="Calibri"/>
        <family val="2"/>
        <scheme val="minor"/>
      </rPr>
      <t>Brockport Physical Fitness Test Manual, second edition,</t>
    </r>
    <r>
      <rPr>
        <sz val="11"/>
        <color theme="1"/>
        <rFont val="Calibri"/>
        <family val="2"/>
        <scheme val="minor"/>
      </rPr>
      <t xml:space="preserve"> for</t>
    </r>
  </si>
  <si>
    <t>complete information on the five disability classifications, including recommended</t>
  </si>
  <si>
    <t>and optional test items, standards, and test administration.</t>
  </si>
  <si>
    <t>Shoulder Stretch - Right (P or F)</t>
  </si>
  <si>
    <t>Shoulder Stretch - Left (P or F)</t>
  </si>
  <si>
    <t>Sit and Reach - Left</t>
  </si>
  <si>
    <t xml:space="preserve">Musculoskeletal Functioning -- Target Stretch Test Items (enter score 0, 1, or 2) </t>
  </si>
  <si>
    <t>Wrist Extension - Right</t>
  </si>
  <si>
    <t>Wrist Extension - Left</t>
  </si>
  <si>
    <t>Elbow Extension - Right</t>
  </si>
  <si>
    <t xml:space="preserve">Elbow Extension - Left </t>
  </si>
  <si>
    <t>Shoulder Extension - Right</t>
  </si>
  <si>
    <t xml:space="preserve">Shoulder Extension - Left </t>
  </si>
  <si>
    <t xml:space="preserve">Shoulder Abduction - Right </t>
  </si>
  <si>
    <t>Shoulder Abduction - Left</t>
  </si>
  <si>
    <t>Shoulder External Rotation - Right</t>
  </si>
  <si>
    <t>Shoulder External Rotation - Left</t>
  </si>
  <si>
    <t>Forearm Supination - Right</t>
  </si>
  <si>
    <t>Forearm Supination - Left</t>
  </si>
  <si>
    <t>Forearm Pronation - Right</t>
  </si>
  <si>
    <t>Forearm Pronation - Left</t>
  </si>
  <si>
    <t>Knee Extension - Right</t>
  </si>
  <si>
    <t xml:space="preserve">Knee Extension - Left </t>
  </si>
  <si>
    <r>
      <t xml:space="preserve">7.     </t>
    </r>
    <r>
      <rPr>
        <b/>
        <sz val="11"/>
        <color theme="1"/>
        <rFont val="Calibri"/>
        <family val="2"/>
        <scheme val="minor"/>
      </rPr>
      <t xml:space="preserve">NOTE: </t>
    </r>
    <r>
      <rPr>
        <sz val="11"/>
        <color theme="1"/>
        <rFont val="Calibri"/>
        <family val="2"/>
        <scheme val="minor"/>
      </rPr>
      <t xml:space="preserve"> It is highly recommended that you do not print the calculator due to the number of test items.  The calculator is locked and cannot be altered to hide columns, etc.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</si>
</sst>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8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48">
    <xf numFmtId="0" fontId="0" fillId="0" borderId="0" xfId="0"/>
    <xf numFmtId="0" fontId="3" fillId="2" borderId="0" xfId="1" applyFont="1" applyAlignment="1">
      <alignment vertical="top"/>
    </xf>
    <xf numFmtId="0" fontId="5" fillId="0" borderId="0" xfId="0" applyFont="1" applyAlignment="1">
      <alignment horizontal="left"/>
    </xf>
    <xf numFmtId="0" fontId="1" fillId="0" borderId="0" xfId="1" applyNumberFormat="1" applyFill="1"/>
    <xf numFmtId="0" fontId="6" fillId="0" borderId="0" xfId="1" applyFont="1" applyFill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7" fillId="8" borderId="0" xfId="1" applyNumberFormat="1" applyFont="1" applyFill="1"/>
    <xf numFmtId="0" fontId="0" fillId="0" borderId="0" xfId="0" applyAlignment="1">
      <alignment vertical="center"/>
    </xf>
    <xf numFmtId="0" fontId="1" fillId="8" borderId="0" xfId="1" applyNumberFormat="1" applyFill="1"/>
    <xf numFmtId="0" fontId="6" fillId="0" borderId="0" xfId="1" applyFont="1" applyFill="1" applyAlignment="1">
      <alignment horizontal="center" wrapText="1"/>
    </xf>
    <xf numFmtId="49" fontId="5" fillId="7" borderId="0" xfId="1" applyNumberFormat="1" applyFont="1" applyFill="1" applyAlignment="1">
      <alignment horizontal="left"/>
    </xf>
    <xf numFmtId="0" fontId="0" fillId="0" borderId="1" xfId="0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5" borderId="0" xfId="1" applyFont="1" applyFill="1" applyAlignment="1" applyProtection="1">
      <alignment horizontal="left" wrapText="1"/>
    </xf>
    <xf numFmtId="0" fontId="5" fillId="10" borderId="0" xfId="1" applyFont="1" applyFill="1" applyAlignment="1" applyProtection="1">
      <alignment horizontal="left" wrapText="1"/>
    </xf>
    <xf numFmtId="0" fontId="8" fillId="0" borderId="0" xfId="1" applyFont="1" applyFill="1" applyProtection="1">
      <protection locked="0"/>
    </xf>
    <xf numFmtId="0" fontId="0" fillId="0" borderId="0" xfId="1" applyFont="1" applyFill="1" applyProtection="1">
      <protection locked="0"/>
    </xf>
    <xf numFmtId="0" fontId="8" fillId="0" borderId="0" xfId="0" applyFont="1" applyProtection="1">
      <protection locked="0"/>
    </xf>
    <xf numFmtId="2" fontId="8" fillId="0" borderId="0" xfId="0" applyNumberFormat="1" applyFont="1" applyProtection="1"/>
    <xf numFmtId="2" fontId="8" fillId="0" borderId="0" xfId="1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6" fillId="11" borderId="0" xfId="0" applyFont="1" applyFill="1" applyAlignment="1">
      <alignment wrapText="1"/>
    </xf>
    <xf numFmtId="0" fontId="6" fillId="12" borderId="0" xfId="0" applyFont="1" applyFill="1" applyAlignment="1">
      <alignment wrapText="1"/>
    </xf>
    <xf numFmtId="0" fontId="6" fillId="5" borderId="0" xfId="0" applyFont="1" applyFill="1" applyAlignment="1">
      <alignment wrapText="1"/>
    </xf>
    <xf numFmtId="0" fontId="6" fillId="13" borderId="0" xfId="0" applyFont="1" applyFill="1" applyAlignment="1">
      <alignment wrapText="1"/>
    </xf>
    <xf numFmtId="2" fontId="0" fillId="0" borderId="0" xfId="0" applyNumberFormat="1" applyFont="1" applyProtection="1"/>
    <xf numFmtId="17" fontId="8" fillId="0" borderId="0" xfId="0" applyNumberFormat="1" applyFont="1" applyProtection="1">
      <protection locked="0"/>
    </xf>
    <xf numFmtId="2" fontId="8" fillId="0" borderId="0" xfId="0" applyNumberFormat="1" applyFont="1" applyProtection="1">
      <protection locked="0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10"/>
    </xf>
    <xf numFmtId="0" fontId="13" fillId="0" borderId="0" xfId="0" applyFont="1" applyAlignment="1">
      <alignment vertical="center"/>
    </xf>
    <xf numFmtId="0" fontId="2" fillId="14" borderId="0" xfId="0" applyFont="1" applyFill="1" applyAlignment="1">
      <alignment horizontal="center" vertical="center"/>
    </xf>
    <xf numFmtId="0" fontId="3" fillId="2" borderId="0" xfId="1" applyFont="1" applyAlignment="1">
      <alignment vertical="top"/>
    </xf>
    <xf numFmtId="0" fontId="5" fillId="0" borderId="0" xfId="0" applyFont="1" applyAlignment="1"/>
    <xf numFmtId="49" fontId="2" fillId="6" borderId="0" xfId="1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9" fontId="4" fillId="3" borderId="0" xfId="1" applyNumberFormat="1" applyFont="1" applyFill="1" applyAlignment="1">
      <alignment horizontal="center" vertical="center" wrapText="1"/>
    </xf>
    <xf numFmtId="0" fontId="2" fillId="9" borderId="0" xfId="0" applyFont="1" applyFill="1" applyAlignment="1">
      <alignment horizontal="center" vertical="center" wrapText="1"/>
    </xf>
    <xf numFmtId="49" fontId="5" fillId="7" borderId="0" xfId="1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5" fillId="5" borderId="0" xfId="1" applyFont="1" applyFill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5" fillId="10" borderId="0" xfId="1" applyFont="1" applyFill="1" applyAlignment="1" applyProtection="1">
      <alignment horizontal="left"/>
      <protection locked="0"/>
    </xf>
    <xf numFmtId="0" fontId="0" fillId="4" borderId="1" xfId="0" applyFill="1" applyBorder="1" applyAlignment="1">
      <alignment horizontal="center" wrapText="1"/>
    </xf>
  </cellXfs>
  <cellStyles count="4">
    <cellStyle name="Followed Hyperlink" xfId="3" builtinId="9" hidden="1"/>
    <cellStyle name="Hyperlink" xfId="2" builtinId="8" hidden="1"/>
    <cellStyle name="Neutral" xfId="1" builtinId="28"/>
    <cellStyle name="Normal" xfId="0" builtinId="0"/>
  </cellStyles>
  <dxfs count="27"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  <dxf>
      <fill>
        <patternFill>
          <bgColor rgb="FFFFC7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ill>
        <patternFill patternType="none">
          <bgColor auto="1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theme="1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  <dxf>
      <font>
        <color auto="1"/>
      </font>
      <fill>
        <patternFill patternType="solid">
          <fgColor indexed="64"/>
          <bgColor theme="3" tint="0.79998168889431442"/>
        </patternFill>
      </fill>
    </dxf>
  </dxfs>
  <tableStyles count="0" defaultTableStyle="TableStyleMedium2" defaultPivotStyle="PivotStyleLight16"/>
  <colors>
    <mruColors>
      <color rgb="FFFFE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89"/>
  <sheetViews>
    <sheetView tabSelected="1" zoomScale="110" zoomScaleNormal="110" zoomScalePage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baseColWidth="10" defaultColWidth="8.83203125" defaultRowHeight="15" x14ac:dyDescent="0.2"/>
  <cols>
    <col min="1" max="1" width="18.6640625" customWidth="1"/>
    <col min="2" max="2" width="18.5" customWidth="1"/>
    <col min="3" max="3" width="22" bestFit="1" customWidth="1"/>
    <col min="4" max="5" width="9.1640625" customWidth="1"/>
    <col min="6" max="6" width="10.33203125" customWidth="1"/>
    <col min="7" max="7" width="10.6640625" customWidth="1"/>
    <col min="8" max="8" width="10" customWidth="1"/>
    <col min="14" max="14" width="17.83203125" customWidth="1"/>
    <col min="20" max="20" width="13" customWidth="1"/>
    <col min="21" max="24" width="8.33203125" customWidth="1"/>
  </cols>
  <sheetData>
    <row r="1" spans="1:63" s="1" customFormat="1" ht="67.5" customHeight="1" x14ac:dyDescent="0.2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</row>
    <row r="2" spans="1:63" s="2" customFormat="1" ht="47.25" customHeight="1" x14ac:dyDescent="0.25">
      <c r="A2" s="11" t="s">
        <v>0</v>
      </c>
      <c r="B2" s="42"/>
      <c r="C2" s="43"/>
      <c r="D2" s="43"/>
      <c r="E2" s="43"/>
      <c r="F2" s="15" t="s">
        <v>1</v>
      </c>
      <c r="G2" s="44"/>
      <c r="H2" s="45"/>
      <c r="I2" s="16" t="s">
        <v>2</v>
      </c>
      <c r="J2" s="46"/>
      <c r="K2" s="43"/>
      <c r="L2" s="43"/>
      <c r="M2" s="43"/>
      <c r="N2" s="43"/>
      <c r="O2" s="43"/>
      <c r="P2" s="23"/>
      <c r="Q2" s="23"/>
      <c r="R2" s="36"/>
      <c r="S2" s="36"/>
      <c r="T2" s="36"/>
      <c r="U2" s="36"/>
    </row>
    <row r="3" spans="1:63" s="9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pans="1:63" s="8" customFormat="1" ht="45" customHeight="1" x14ac:dyDescent="0.2">
      <c r="A4" s="38" t="s">
        <v>6</v>
      </c>
      <c r="B4" s="39"/>
      <c r="C4" s="39"/>
      <c r="D4" s="39"/>
      <c r="E4" s="39"/>
      <c r="F4" s="39"/>
      <c r="G4" s="39"/>
      <c r="H4" s="37" t="s">
        <v>22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40" t="s">
        <v>30</v>
      </c>
      <c r="U4" s="40"/>
      <c r="V4" s="40"/>
      <c r="W4" s="40"/>
      <c r="X4" s="40"/>
      <c r="Y4" s="41" t="s">
        <v>21</v>
      </c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34" t="s">
        <v>104</v>
      </c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</row>
    <row r="5" spans="1:63" s="4" customFormat="1" ht="53.5" customHeight="1" x14ac:dyDescent="0.15">
      <c r="A5" s="4" t="s">
        <v>3</v>
      </c>
      <c r="B5" s="4" t="s">
        <v>4</v>
      </c>
      <c r="C5" s="4" t="s">
        <v>23</v>
      </c>
      <c r="D5" s="4" t="s">
        <v>5</v>
      </c>
      <c r="E5" s="4" t="s">
        <v>7</v>
      </c>
      <c r="F5" s="4" t="s">
        <v>8</v>
      </c>
      <c r="G5" s="10" t="s">
        <v>9</v>
      </c>
      <c r="H5" s="5" t="s">
        <v>26</v>
      </c>
      <c r="I5" s="6" t="s">
        <v>14</v>
      </c>
      <c r="J5" s="5" t="s">
        <v>15</v>
      </c>
      <c r="K5" s="27" t="s">
        <v>16</v>
      </c>
      <c r="L5" s="25" t="s">
        <v>24</v>
      </c>
      <c r="M5" s="25" t="s">
        <v>68</v>
      </c>
      <c r="N5" s="26" t="s">
        <v>69</v>
      </c>
      <c r="O5" s="26" t="s">
        <v>63</v>
      </c>
      <c r="P5" s="26" t="s">
        <v>66</v>
      </c>
      <c r="Q5" s="24" t="s">
        <v>64</v>
      </c>
      <c r="R5" s="24" t="s">
        <v>65</v>
      </c>
      <c r="S5" s="24" t="s">
        <v>67</v>
      </c>
      <c r="T5" s="4" t="s">
        <v>17</v>
      </c>
      <c r="U5" s="4" t="s">
        <v>18</v>
      </c>
      <c r="V5" s="4" t="s">
        <v>55</v>
      </c>
      <c r="W5" s="4" t="s">
        <v>56</v>
      </c>
      <c r="X5" s="4" t="s">
        <v>57</v>
      </c>
      <c r="Y5" s="4" t="s">
        <v>27</v>
      </c>
      <c r="Z5" s="4" t="s">
        <v>28</v>
      </c>
      <c r="AA5" s="4" t="s">
        <v>102</v>
      </c>
      <c r="AB5" s="4" t="s">
        <v>101</v>
      </c>
      <c r="AC5" s="4" t="s">
        <v>103</v>
      </c>
      <c r="AD5" s="4" t="s">
        <v>29</v>
      </c>
      <c r="AE5" s="4" t="s">
        <v>19</v>
      </c>
      <c r="AF5" s="4" t="s">
        <v>20</v>
      </c>
      <c r="AG5" s="4" t="s">
        <v>10</v>
      </c>
      <c r="AH5" s="4" t="s">
        <v>11</v>
      </c>
      <c r="AI5" s="4" t="s">
        <v>12</v>
      </c>
      <c r="AJ5" s="4" t="s">
        <v>13</v>
      </c>
      <c r="AK5" s="4" t="s">
        <v>105</v>
      </c>
      <c r="AL5" s="4" t="s">
        <v>106</v>
      </c>
      <c r="AM5" s="4" t="s">
        <v>107</v>
      </c>
      <c r="AN5" s="4" t="s">
        <v>108</v>
      </c>
      <c r="AO5" s="4" t="s">
        <v>109</v>
      </c>
      <c r="AP5" s="4" t="s">
        <v>110</v>
      </c>
      <c r="AQ5" s="4" t="s">
        <v>111</v>
      </c>
      <c r="AR5" s="4" t="s">
        <v>112</v>
      </c>
      <c r="AS5" s="4" t="s">
        <v>113</v>
      </c>
      <c r="AT5" s="4" t="s">
        <v>114</v>
      </c>
      <c r="AU5" s="4" t="s">
        <v>115</v>
      </c>
      <c r="AV5" s="4" t="s">
        <v>116</v>
      </c>
      <c r="AW5" s="4" t="s">
        <v>117</v>
      </c>
      <c r="AX5" s="4" t="s">
        <v>118</v>
      </c>
      <c r="AY5" s="4" t="s">
        <v>119</v>
      </c>
      <c r="AZ5" s="4" t="s">
        <v>120</v>
      </c>
    </row>
    <row r="6" spans="1:63" s="17" customFormat="1" x14ac:dyDescent="0.2">
      <c r="F6" s="18"/>
      <c r="G6" s="18"/>
      <c r="H6" s="19"/>
      <c r="I6" s="19"/>
      <c r="J6" s="20" t="str">
        <f>IF(AND(H6&gt;0,I6&gt;0),(I6/(H6*H6))*703, " ")</f>
        <v xml:space="preserve"> </v>
      </c>
      <c r="K6" s="19"/>
      <c r="L6" s="30"/>
      <c r="M6" s="28" t="str">
        <f>IF($L6&gt;0,IF($F6="F",1.11*$L6+VLOOKUP($G6,Ages!$A$3:$AG$10,31,0),1.35*$L6+VLOOKUP($G6,Ages!$A$12:$AG$19,31,0)),"")</f>
        <v/>
      </c>
      <c r="N6" s="19"/>
      <c r="O6" s="19"/>
      <c r="P6" s="20" t="str">
        <f>IF(AND(N6&gt;0,O6&gt;0),IF($F6="F",0.61*($N6+$O6)+5,0.735*($N6+$O6)+1),"")</f>
        <v/>
      </c>
      <c r="Q6" s="19"/>
      <c r="R6" s="19"/>
      <c r="S6" s="20" t="str">
        <f>IF(AND(Q6&gt;0,R6&gt;0),IF($F6="F",IF(SUM($Q6,$R6)&lt;=35,1.33*($Q6+$R6)-0.013*POWER(($Q6+$R6),2)-2.5,0.546*($Q6+$R6)+9.7),1.21*($Q6+$R6)-0.008*POWER(($Q6+$R6),2)-VLOOKUP($G6,Ages!$A$12:$AD$19,30,0)),"")</f>
        <v/>
      </c>
      <c r="T6" s="18"/>
      <c r="X6" s="21" t="str">
        <f>IF(AND(H6&gt;0,I6&gt;0,V6&gt;0,(V6*60+W6 &lt; 781)),(IF(F6="F",(0.21*(G6*0)-(0.84*J6)-(8.41*(V6+(W6/60)))+(0.34*(V6+(W6/60))*(V6+(W6/60)))+(108.94)),IF(F6="M",(0.21*(G6*1)-(0.84*J6)-(8.41*(V6+(W6/60)))+(0.34*(V6+(W6/60))*(V6+(W6/60)))+(108.94))," ")))," ")</f>
        <v xml:space="preserve"> </v>
      </c>
      <c r="Y6" s="18"/>
      <c r="AA6" s="18"/>
      <c r="AB6" s="18"/>
      <c r="AC6" s="18"/>
    </row>
    <row r="7" spans="1:63" s="17" customFormat="1" x14ac:dyDescent="0.2">
      <c r="F7" s="18"/>
      <c r="H7" s="19"/>
      <c r="I7" s="19"/>
      <c r="J7" s="20" t="str">
        <f t="shared" ref="J7:J70" si="0">IF(AND(H7&gt;0,I7&gt;0),(I7/(H7*H7))*703, " ")</f>
        <v xml:space="preserve"> </v>
      </c>
      <c r="K7" s="19"/>
      <c r="L7" s="30"/>
      <c r="M7" s="28" t="str">
        <f>IF($L7&gt;0,IF($F7="F",1.11*$L7+VLOOKUP($G7,Ages!$A$3:$AG$10,31,0),1.35*$L7+VLOOKUP($G7,Ages!$A$12:$AG$19,31,0)),"")</f>
        <v/>
      </c>
      <c r="N7" s="19"/>
      <c r="O7" s="19"/>
      <c r="P7" s="20" t="str">
        <f t="shared" ref="P7:P70" si="1">IF(AND(N7&gt;0,O7&gt;0),IF($F7="F",0.61*($N7+$O7)+5,0.735*($N7+$O7)+1),"")</f>
        <v/>
      </c>
      <c r="Q7" s="19"/>
      <c r="R7" s="22"/>
      <c r="S7" s="20" t="str">
        <f>IF(AND(Q7&gt;0,R7&gt;0),IF($F7="F",IF(SUM($Q7,$R7)&lt;=35,1.33*($Q7+$R7)-0.013*POWER(($Q7+$R7),2)-2.5,0.546*($Q7+$R7)+9.7),1.21*($Q7+$R7)-0.008*POWER(($Q7+$R7),2)-VLOOKUP($G7,Ages!$A$12:$AD$19,30,0)),"")</f>
        <v/>
      </c>
      <c r="T7" s="18"/>
      <c r="X7" s="21" t="str">
        <f t="shared" ref="X7:X70" si="2">IF(AND(H7&gt;0,I7&gt;0,V7&gt;0,(V7*60+W7 &lt; 781)),(IF(F7="F",(0.21*(G7*0)-(0.84*J7)-(8.41*(V7+(W7/60)))+(0.34*(V7+(W7/60))*(V7+(W7/60)))+(108.94)),IF(F7="M",(0.21*(G7*1)-(0.84*J7)-(8.41*(V7+(W7/60)))+(0.34*(V7+(W7/60))*(V7+(W7/60)))+(108.94))," ")))," ")</f>
        <v xml:space="preserve"> </v>
      </c>
      <c r="AA7" s="18"/>
      <c r="AB7" s="18"/>
      <c r="AC7" s="18"/>
    </row>
    <row r="8" spans="1:63" s="17" customFormat="1" x14ac:dyDescent="0.2">
      <c r="F8" s="18"/>
      <c r="H8" s="19"/>
      <c r="I8" s="19"/>
      <c r="J8" s="20" t="str">
        <f t="shared" si="0"/>
        <v xml:space="preserve"> </v>
      </c>
      <c r="K8" s="19"/>
      <c r="L8" s="29"/>
      <c r="M8" s="28" t="str">
        <f>IF($L8&gt;0,IF($F8="F",1.11*$L8+VLOOKUP($G8,Ages!$A$3:$AG$10,31,0),1.35*$L8+VLOOKUP($G8,Ages!$A$12:$AG$19,31,0)),"")</f>
        <v/>
      </c>
      <c r="N8" s="19"/>
      <c r="O8" s="19"/>
      <c r="P8" s="20" t="str">
        <f t="shared" si="1"/>
        <v/>
      </c>
      <c r="Q8" s="19"/>
      <c r="R8" s="22"/>
      <c r="S8" s="20" t="str">
        <f>IF(AND(Q8&gt;0,R8&gt;0),IF($F8="F",IF(SUM($Q8,$R8)&lt;=35,1.33*($Q8+$R8)-0.013*POWER(($Q8+$R8),2)-2.5,0.546*($Q8+$R8)+9.7),1.21*($Q8+$R8)-0.008*POWER(($Q8+$R8),2)-VLOOKUP($G8,Ages!$A$12:$AD$19,30,0)),"")</f>
        <v/>
      </c>
      <c r="T8" s="18"/>
      <c r="X8" s="21" t="str">
        <f t="shared" si="2"/>
        <v xml:space="preserve"> </v>
      </c>
      <c r="Y8" s="18"/>
      <c r="AA8" s="18"/>
      <c r="AB8" s="18"/>
      <c r="AC8" s="18"/>
    </row>
    <row r="9" spans="1:63" s="17" customFormat="1" x14ac:dyDescent="0.2">
      <c r="F9" s="18"/>
      <c r="H9" s="19"/>
      <c r="I9" s="19"/>
      <c r="J9" s="20" t="str">
        <f t="shared" si="0"/>
        <v xml:space="preserve"> </v>
      </c>
      <c r="K9" s="19"/>
      <c r="L9" s="19"/>
      <c r="M9" s="28" t="str">
        <f>IF($L9&gt;0,IF($F9="F",1.11*$L9+VLOOKUP($G9,Ages!$A$3:$AG$10,31,0),1.35*$L9+VLOOKUP($G9,Ages!$A$12:$AG$19,31,0)),"")</f>
        <v/>
      </c>
      <c r="N9" s="19"/>
      <c r="O9" s="19"/>
      <c r="P9" s="20" t="str">
        <f t="shared" si="1"/>
        <v/>
      </c>
      <c r="Q9" s="19"/>
      <c r="R9" s="19"/>
      <c r="S9" s="20" t="str">
        <f>IF(AND(Q9&gt;0,R9&gt;0),IF($F9="F",IF(SUM($Q9,$R9)&lt;=35,1.33*($Q9+$R9)-0.013*POWER(($Q9+$R9),2)-2.5,0.546*($Q9+$R9)+9.7),1.21*($Q9+$R9)-0.008*POWER(($Q9+$R9),2)-VLOOKUP($G9,Ages!$A$12:$AD$19,30,0)),"")</f>
        <v/>
      </c>
      <c r="T9" s="18"/>
      <c r="X9" s="21" t="str">
        <f t="shared" si="2"/>
        <v xml:space="preserve"> </v>
      </c>
      <c r="AA9" s="18"/>
      <c r="AB9" s="18"/>
      <c r="AC9" s="18"/>
    </row>
    <row r="10" spans="1:63" s="17" customFormat="1" x14ac:dyDescent="0.2">
      <c r="F10" s="18"/>
      <c r="H10" s="19"/>
      <c r="I10" s="19"/>
      <c r="J10" s="20" t="str">
        <f t="shared" si="0"/>
        <v xml:space="preserve"> </v>
      </c>
      <c r="K10" s="19"/>
      <c r="L10" s="19"/>
      <c r="M10" s="28" t="str">
        <f>IF($L10&gt;0,IF($F10="F",1.11*$L10+VLOOKUP($G10,Ages!$A$3:$AG$10,31,0),1.35*$L10+VLOOKUP($G10,Ages!$A$12:$AG$19,31,0)),"")</f>
        <v/>
      </c>
      <c r="N10" s="19"/>
      <c r="O10" s="19"/>
      <c r="P10" s="20" t="str">
        <f t="shared" si="1"/>
        <v/>
      </c>
      <c r="Q10" s="19"/>
      <c r="R10" s="19"/>
      <c r="S10" s="20" t="str">
        <f>IF(AND(Q10&gt;0,R10&gt;0),IF($F10="F",IF(SUM($Q10,$R10)&lt;=35,1.33*($Q10+$R10)-0.013*POWER(($Q10+$R10),2)-2.5,0.546*($Q10+$R10)+9.7),1.21*($Q10+$R10)-0.008*POWER(($Q10+$R10),2)-VLOOKUP($G10,Ages!$A$12:$AD$19,30,0)),"")</f>
        <v/>
      </c>
      <c r="T10" s="18"/>
      <c r="X10" s="21" t="str">
        <f t="shared" si="2"/>
        <v xml:space="preserve"> </v>
      </c>
      <c r="Y10" s="18"/>
      <c r="AA10" s="18"/>
      <c r="AB10" s="18"/>
      <c r="AC10" s="18"/>
    </row>
    <row r="11" spans="1:63" s="17" customFormat="1" x14ac:dyDescent="0.2">
      <c r="F11" s="18"/>
      <c r="H11" s="19"/>
      <c r="I11" s="19"/>
      <c r="J11" s="20" t="str">
        <f t="shared" si="0"/>
        <v xml:space="preserve"> </v>
      </c>
      <c r="K11" s="19"/>
      <c r="L11" s="19"/>
      <c r="M11" s="28" t="str">
        <f>IF($L11&gt;0,IF($F11="F",1.11*$L11+VLOOKUP($G11,Ages!$A$3:$AG$10,31,0),1.35*$L11+VLOOKUP($G11,Ages!$A$12:$AG$19,31,0)),"")</f>
        <v/>
      </c>
      <c r="N11" s="19"/>
      <c r="O11" s="19"/>
      <c r="P11" s="20" t="str">
        <f t="shared" si="1"/>
        <v/>
      </c>
      <c r="Q11" s="19"/>
      <c r="R11" s="19"/>
      <c r="S11" s="20" t="str">
        <f>IF(AND(Q11&gt;0,R11&gt;0),IF($F11="F",IF(SUM($Q11,$R11)&lt;=35,1.33*($Q11+$R11)-0.013*POWER(($Q11+$R11),2)-2.5,0.546*($Q11+$R11)+9.7),1.21*($Q11+$R11)-0.008*POWER(($Q11+$R11),2)-VLOOKUP($G11,Ages!$A$12:$AD$19,30,0)),"")</f>
        <v/>
      </c>
      <c r="T11" s="18"/>
      <c r="X11" s="21" t="str">
        <f t="shared" si="2"/>
        <v xml:space="preserve"> </v>
      </c>
      <c r="AA11" s="18"/>
      <c r="AB11" s="18"/>
      <c r="AC11" s="18"/>
    </row>
    <row r="12" spans="1:63" s="17" customFormat="1" x14ac:dyDescent="0.2">
      <c r="F12" s="18"/>
      <c r="H12" s="19"/>
      <c r="I12" s="19"/>
      <c r="J12" s="20" t="str">
        <f t="shared" si="0"/>
        <v xml:space="preserve"> </v>
      </c>
      <c r="K12" s="19"/>
      <c r="L12" s="19"/>
      <c r="M12" s="28" t="str">
        <f>IF($L12&gt;0,IF($F12="F",1.11*$L12+VLOOKUP($G12,Ages!$A$3:$AG$10,31,0),1.35*$L12+VLOOKUP($G12,Ages!$A$12:$AG$19,31,0)),"")</f>
        <v/>
      </c>
      <c r="N12" s="19"/>
      <c r="O12" s="19"/>
      <c r="P12" s="20" t="str">
        <f t="shared" si="1"/>
        <v/>
      </c>
      <c r="Q12" s="19"/>
      <c r="R12" s="19"/>
      <c r="S12" s="20" t="str">
        <f>IF(AND(Q12&gt;0,R12&gt;0),IF($F12="F",IF(SUM($Q12,$R12)&lt;=35,1.33*($Q12+$R12)-0.013*POWER(($Q12+$R12),2)-2.5,0.546*($Q12+$R12)+9.7),1.21*($Q12+$R12)-0.008*POWER(($Q12+$R12),2)-VLOOKUP($G12,Ages!$A$12:$AD$19,30,0)),"")</f>
        <v/>
      </c>
      <c r="T12" s="18"/>
      <c r="X12" s="21" t="str">
        <f t="shared" si="2"/>
        <v xml:space="preserve"> </v>
      </c>
      <c r="AA12" s="18"/>
      <c r="AB12" s="18"/>
      <c r="AC12" s="18"/>
    </row>
    <row r="13" spans="1:63" s="17" customFormat="1" x14ac:dyDescent="0.2">
      <c r="F13" s="18"/>
      <c r="H13" s="19"/>
      <c r="I13" s="19"/>
      <c r="J13" s="20" t="str">
        <f t="shared" si="0"/>
        <v xml:space="preserve"> </v>
      </c>
      <c r="K13" s="19"/>
      <c r="L13" s="19"/>
      <c r="M13" s="28" t="str">
        <f>IF($L13&gt;0,IF($F13="F",1.11*$L13+VLOOKUP($G13,Ages!$A$3:$AG$10,31,0),1.35*$L13+VLOOKUP($G13,Ages!$A$12:$AG$19,31,0)),"")</f>
        <v/>
      </c>
      <c r="N13" s="19"/>
      <c r="O13" s="19"/>
      <c r="P13" s="20" t="str">
        <f t="shared" si="1"/>
        <v/>
      </c>
      <c r="Q13" s="19"/>
      <c r="R13" s="19"/>
      <c r="S13" s="20" t="str">
        <f>IF(AND(Q13&gt;0,R13&gt;0),IF($F13="F",IF(SUM($Q13,$R13)&lt;=35,1.33*($Q13+$R13)-0.013*POWER(($Q13+$R13),2)-2.5,0.546*($Q13+$R13)+9.7),1.21*($Q13+$R13)-0.008*POWER(($Q13+$R13),2)-VLOOKUP($G13,Ages!$A$12:$AD$19,30,0)),"")</f>
        <v/>
      </c>
      <c r="T13" s="18"/>
      <c r="X13" s="21" t="str">
        <f t="shared" si="2"/>
        <v xml:space="preserve"> </v>
      </c>
      <c r="AA13" s="18"/>
      <c r="AB13" s="18"/>
      <c r="AC13" s="18"/>
    </row>
    <row r="14" spans="1:63" s="17" customFormat="1" x14ac:dyDescent="0.2">
      <c r="F14" s="18"/>
      <c r="H14" s="19"/>
      <c r="I14" s="19"/>
      <c r="J14" s="20" t="str">
        <f t="shared" si="0"/>
        <v xml:space="preserve"> </v>
      </c>
      <c r="K14" s="19"/>
      <c r="L14" s="19"/>
      <c r="M14" s="28" t="str">
        <f>IF($L14&gt;0,IF($F14="F",1.11*$L14+VLOOKUP($G14,Ages!$A$3:$AG$10,31,0),1.35*$L14+VLOOKUP($G14,Ages!$A$12:$AG$19,31,0)),"")</f>
        <v/>
      </c>
      <c r="N14" s="19"/>
      <c r="O14" s="19"/>
      <c r="P14" s="20" t="str">
        <f t="shared" si="1"/>
        <v/>
      </c>
      <c r="Q14" s="19"/>
      <c r="R14" s="19"/>
      <c r="S14" s="20" t="str">
        <f>IF(AND(Q14&gt;0,R14&gt;0),IF($F14="F",IF(SUM($Q14,$R14)&lt;=35,1.33*($Q14+$R14)-0.013*POWER(($Q14+$R14),2)-2.5,0.546*($Q14+$R14)+9.7),1.21*($Q14+$R14)-0.008*POWER(($Q14+$R14),2)-VLOOKUP($G14,Ages!$A$12:$AD$19,30,0)),"")</f>
        <v/>
      </c>
      <c r="T14" s="18"/>
      <c r="X14" s="21" t="str">
        <f t="shared" si="2"/>
        <v xml:space="preserve"> </v>
      </c>
      <c r="AA14" s="18"/>
      <c r="AB14" s="18"/>
      <c r="AC14" s="18"/>
    </row>
    <row r="15" spans="1:63" s="17" customFormat="1" x14ac:dyDescent="0.2">
      <c r="F15" s="18"/>
      <c r="H15" s="19"/>
      <c r="I15" s="19"/>
      <c r="J15" s="20" t="str">
        <f t="shared" si="0"/>
        <v xml:space="preserve"> </v>
      </c>
      <c r="K15" s="19"/>
      <c r="L15" s="29"/>
      <c r="M15" s="28" t="str">
        <f>IF($L15&gt;0,IF($F15="F",1.11*$L15+VLOOKUP($G15,Ages!$A$3:$AG$10,31,0),1.35*$L15+VLOOKUP($G15,Ages!$A$12:$AG$19,31,0)),"")</f>
        <v/>
      </c>
      <c r="N15" s="19"/>
      <c r="O15" s="19"/>
      <c r="P15" s="20" t="str">
        <f t="shared" si="1"/>
        <v/>
      </c>
      <c r="Q15" s="19"/>
      <c r="R15" s="19"/>
      <c r="S15" s="20" t="str">
        <f>IF(AND(Q15&gt;0,R15&gt;0),IF($F15="F",IF(SUM($Q15,$R15)&lt;=35,1.33*($Q15+$R15)-0.013*POWER(($Q15+$R15),2)-2.5,0.546*($Q15+$R15)+9.7),1.21*($Q15+$R15)-0.008*POWER(($Q15+$R15),2)-VLOOKUP($G15,Ages!$A$12:$AD$19,30,0)),"")</f>
        <v/>
      </c>
      <c r="T15" s="18"/>
      <c r="X15" s="21" t="str">
        <f t="shared" si="2"/>
        <v xml:space="preserve"> </v>
      </c>
      <c r="AA15" s="18"/>
      <c r="AB15" s="18"/>
      <c r="AC15" s="18"/>
    </row>
    <row r="16" spans="1:63" s="17" customFormat="1" x14ac:dyDescent="0.2">
      <c r="F16" s="18"/>
      <c r="H16" s="19"/>
      <c r="I16" s="19"/>
      <c r="J16" s="20" t="str">
        <f t="shared" si="0"/>
        <v xml:space="preserve"> </v>
      </c>
      <c r="K16" s="19"/>
      <c r="L16" s="19"/>
      <c r="M16" s="28" t="str">
        <f>IF($L16&gt;0,IF($F16="F",1.11*$L16+VLOOKUP($G16,Ages!$A$3:$AG$10,31,0),1.35*$L16+VLOOKUP($G16,Ages!$A$12:$AG$19,31,0)),"")</f>
        <v/>
      </c>
      <c r="N16" s="19"/>
      <c r="O16" s="19"/>
      <c r="P16" s="20" t="str">
        <f t="shared" si="1"/>
        <v/>
      </c>
      <c r="Q16" s="19"/>
      <c r="R16" s="19"/>
      <c r="S16" s="20" t="str">
        <f>IF(AND(Q16&gt;0,R16&gt;0),IF($F16="F",IF(SUM($Q16,$R16)&lt;=35,1.33*($Q16+$R16)-0.013*POWER(($Q16+$R16),2)-2.5,0.546*($Q16+$R16)+9.7),1.21*($Q16+$R16)-0.008*POWER(($Q16+$R16),2)-VLOOKUP($G16,Ages!$A$12:$AD$19,30,0)),"")</f>
        <v/>
      </c>
      <c r="T16" s="18"/>
      <c r="X16" s="21" t="str">
        <f t="shared" si="2"/>
        <v xml:space="preserve"> </v>
      </c>
      <c r="AA16" s="18"/>
      <c r="AB16" s="18"/>
      <c r="AC16" s="18"/>
    </row>
    <row r="17" spans="6:29" s="17" customFormat="1" x14ac:dyDescent="0.2">
      <c r="F17" s="18"/>
      <c r="H17" s="19"/>
      <c r="I17" s="19"/>
      <c r="J17" s="20" t="str">
        <f t="shared" si="0"/>
        <v xml:space="preserve"> </v>
      </c>
      <c r="K17" s="19"/>
      <c r="L17" s="19"/>
      <c r="M17" s="28" t="str">
        <f>IF($L17&gt;0,IF($F17="F",1.11*$L17+VLOOKUP($G17,Ages!$A$3:$AG$10,31,0),1.35*$L17+VLOOKUP($G17,Ages!$A$12:$AG$19,31,0)),"")</f>
        <v/>
      </c>
      <c r="N17" s="19"/>
      <c r="O17" s="19"/>
      <c r="P17" s="20" t="str">
        <f t="shared" si="1"/>
        <v/>
      </c>
      <c r="Q17" s="19"/>
      <c r="R17" s="19"/>
      <c r="S17" s="20" t="str">
        <f>IF(AND(Q17&gt;0,R17&gt;0),IF($F17="F",IF(SUM($Q17,$R17)&lt;=35,1.33*($Q17+$R17)-0.013*POWER(($Q17+$R17),2)-2.5,0.546*($Q17+$R17)+9.7),1.21*($Q17+$R17)-0.008*POWER(($Q17+$R17),2)-VLOOKUP($G17,Ages!$A$12:$AD$19,30,0)),"")</f>
        <v/>
      </c>
      <c r="T17" s="18"/>
      <c r="X17" s="21" t="str">
        <f t="shared" si="2"/>
        <v xml:space="preserve"> </v>
      </c>
      <c r="AA17" s="18"/>
      <c r="AB17" s="18"/>
      <c r="AC17" s="18"/>
    </row>
    <row r="18" spans="6:29" s="17" customFormat="1" x14ac:dyDescent="0.2">
      <c r="F18" s="18"/>
      <c r="H18" s="19"/>
      <c r="I18" s="19"/>
      <c r="J18" s="20" t="str">
        <f t="shared" si="0"/>
        <v xml:space="preserve"> </v>
      </c>
      <c r="K18" s="19"/>
      <c r="L18" s="19"/>
      <c r="M18" s="28" t="str">
        <f>IF($L18&gt;0,IF($F18="F",1.11*$L18+VLOOKUP($G18,Ages!$A$3:$AG$10,31,0),1.35*$L18+VLOOKUP($G18,Ages!$A$12:$AG$19,31,0)),"")</f>
        <v/>
      </c>
      <c r="N18" s="19"/>
      <c r="O18" s="19"/>
      <c r="P18" s="20" t="str">
        <f t="shared" si="1"/>
        <v/>
      </c>
      <c r="Q18" s="19"/>
      <c r="R18" s="19"/>
      <c r="S18" s="20" t="str">
        <f>IF(AND(Q18&gt;0,R18&gt;0),IF($F18="F",IF(SUM($Q18,$R18)&lt;=35,1.33*($Q18+$R18)-0.013*POWER(($Q18+$R18),2)-2.5,0.546*($Q18+$R18)+9.7),1.21*($Q18+$R18)-0.008*POWER(($Q18+$R18),2)-VLOOKUP($G18,Ages!$A$12:$AD$19,30,0)),"")</f>
        <v/>
      </c>
      <c r="T18" s="18"/>
      <c r="X18" s="21" t="str">
        <f t="shared" si="2"/>
        <v xml:space="preserve"> </v>
      </c>
      <c r="AA18" s="18"/>
      <c r="AB18" s="18"/>
      <c r="AC18" s="18"/>
    </row>
    <row r="19" spans="6:29" s="17" customFormat="1" x14ac:dyDescent="0.2">
      <c r="F19" s="18"/>
      <c r="H19" s="19"/>
      <c r="I19" s="19"/>
      <c r="J19" s="20" t="str">
        <f t="shared" si="0"/>
        <v xml:space="preserve"> </v>
      </c>
      <c r="K19" s="19"/>
      <c r="L19" s="19"/>
      <c r="M19" s="28" t="str">
        <f>IF($L19&gt;0,IF($F19="F",1.11*$L19+VLOOKUP($G19,Ages!$A$3:$AG$10,31,0),1.35*$L19+VLOOKUP($G19,Ages!$A$12:$AG$19,31,0)),"")</f>
        <v/>
      </c>
      <c r="N19" s="19"/>
      <c r="O19" s="19"/>
      <c r="P19" s="20" t="str">
        <f t="shared" si="1"/>
        <v/>
      </c>
      <c r="Q19" s="19"/>
      <c r="R19" s="19"/>
      <c r="S19" s="20" t="str">
        <f>IF(AND(Q19&gt;0,R19&gt;0),IF($F19="F",IF(SUM($Q19,$R19)&lt;=35,1.33*($Q19+$R19)-0.013*POWER(($Q19+$R19),2)-2.5,0.546*($Q19+$R19)+9.7),1.21*($Q19+$R19)-0.008*POWER(($Q19+$R19),2)-VLOOKUP($G19,Ages!$A$12:$AD$19,30,0)),"")</f>
        <v/>
      </c>
      <c r="T19" s="18"/>
      <c r="X19" s="21" t="str">
        <f t="shared" si="2"/>
        <v xml:space="preserve"> </v>
      </c>
      <c r="AA19" s="18"/>
      <c r="AB19" s="18"/>
      <c r="AC19" s="18"/>
    </row>
    <row r="20" spans="6:29" s="17" customFormat="1" x14ac:dyDescent="0.2">
      <c r="F20" s="18"/>
      <c r="H20" s="19"/>
      <c r="I20" s="19"/>
      <c r="J20" s="20" t="str">
        <f t="shared" si="0"/>
        <v xml:space="preserve"> </v>
      </c>
      <c r="K20" s="19"/>
      <c r="L20" s="19"/>
      <c r="M20" s="28" t="str">
        <f>IF($L20&gt;0,IF($F20="F",1.11*$L20+VLOOKUP($G20,Ages!$A$3:$AG$10,31,0),1.35*$L20+VLOOKUP($G20,Ages!$A$12:$AG$19,31,0)),"")</f>
        <v/>
      </c>
      <c r="N20" s="19"/>
      <c r="O20" s="19"/>
      <c r="P20" s="20" t="str">
        <f t="shared" si="1"/>
        <v/>
      </c>
      <c r="Q20" s="19"/>
      <c r="R20" s="19"/>
      <c r="S20" s="20" t="str">
        <f>IF(AND(Q20&gt;0,R20&gt;0),IF($F20="F",IF(SUM($Q20,$R20)&lt;=35,1.33*($Q20+$R20)-0.013*POWER(($Q20+$R20),2)-2.5,0.546*($Q20+$R20)+9.7),1.21*($Q20+$R20)-0.008*POWER(($Q20+$R20),2)-VLOOKUP($G20,Ages!$A$12:$AD$19,30,0)),"")</f>
        <v/>
      </c>
      <c r="T20" s="18"/>
      <c r="X20" s="21" t="str">
        <f t="shared" si="2"/>
        <v xml:space="preserve"> </v>
      </c>
      <c r="AA20" s="18"/>
      <c r="AB20" s="18"/>
      <c r="AC20" s="18"/>
    </row>
    <row r="21" spans="6:29" s="17" customFormat="1" x14ac:dyDescent="0.2">
      <c r="F21" s="18"/>
      <c r="H21" s="19"/>
      <c r="I21" s="19"/>
      <c r="J21" s="20" t="str">
        <f t="shared" si="0"/>
        <v xml:space="preserve"> </v>
      </c>
      <c r="K21" s="19"/>
      <c r="L21" s="19"/>
      <c r="M21" s="28" t="str">
        <f>IF($L21&gt;0,IF($F21="F",1.11*$L21+VLOOKUP($G21,Ages!$A$3:$AG$10,31,0),1.35*$L21+VLOOKUP($G21,Ages!$A$12:$AG$19,31,0)),"")</f>
        <v/>
      </c>
      <c r="N21" s="19"/>
      <c r="O21" s="19"/>
      <c r="P21" s="20" t="str">
        <f t="shared" si="1"/>
        <v/>
      </c>
      <c r="Q21" s="19"/>
      <c r="R21" s="19"/>
      <c r="S21" s="20" t="str">
        <f>IF(AND(Q21&gt;0,R21&gt;0),IF($F21="F",IF(SUM($Q21,$R21)&lt;=35,1.33*($Q21+$R21)-0.013*POWER(($Q21+$R21),2)-2.5,0.546*($Q21+$R21)+9.7),1.21*($Q21+$R21)-0.008*POWER(($Q21+$R21),2)-VLOOKUP($G21,Ages!$A$12:$AD$19,30,0)),"")</f>
        <v/>
      </c>
      <c r="T21" s="18"/>
      <c r="X21" s="21" t="str">
        <f t="shared" si="2"/>
        <v xml:space="preserve"> </v>
      </c>
      <c r="AA21" s="18"/>
      <c r="AB21" s="18"/>
      <c r="AC21" s="18"/>
    </row>
    <row r="22" spans="6:29" s="17" customFormat="1" x14ac:dyDescent="0.2">
      <c r="F22" s="18"/>
      <c r="H22" s="19"/>
      <c r="I22" s="19"/>
      <c r="J22" s="20" t="str">
        <f t="shared" si="0"/>
        <v xml:space="preserve"> </v>
      </c>
      <c r="K22" s="19"/>
      <c r="L22" s="19"/>
      <c r="M22" s="28" t="str">
        <f>IF($L22&gt;0,IF($F22="F",1.11*$L22+VLOOKUP($G22,Ages!$A$3:$AG$10,31,0),1.35*$L22+VLOOKUP($G22,Ages!$A$12:$AG$19,31,0)),"")</f>
        <v/>
      </c>
      <c r="N22" s="19"/>
      <c r="O22" s="19"/>
      <c r="P22" s="20" t="str">
        <f t="shared" si="1"/>
        <v/>
      </c>
      <c r="Q22" s="19"/>
      <c r="R22" s="19"/>
      <c r="S22" s="20" t="str">
        <f>IF(AND(Q22&gt;0,R22&gt;0),IF($F22="F",IF(SUM($Q22,$R22)&lt;=35,1.33*($Q22+$R22)-0.013*POWER(($Q22+$R22),2)-2.5,0.546*($Q22+$R22)+9.7),1.21*($Q22+$R22)-0.008*POWER(($Q22+$R22),2)-VLOOKUP($G22,Ages!$A$12:$AD$19,30,0)),"")</f>
        <v/>
      </c>
      <c r="T22" s="18"/>
      <c r="X22" s="21" t="str">
        <f t="shared" si="2"/>
        <v xml:space="preserve"> </v>
      </c>
      <c r="AA22" s="18"/>
      <c r="AB22" s="18"/>
      <c r="AC22" s="18"/>
    </row>
    <row r="23" spans="6:29" s="17" customFormat="1" x14ac:dyDescent="0.2">
      <c r="F23" s="18"/>
      <c r="H23" s="19"/>
      <c r="I23" s="19"/>
      <c r="J23" s="20" t="str">
        <f t="shared" si="0"/>
        <v xml:space="preserve"> </v>
      </c>
      <c r="K23" s="19"/>
      <c r="L23" s="19"/>
      <c r="M23" s="28" t="str">
        <f>IF($L23&gt;0,IF($F23="F",1.11*$L23+VLOOKUP($G23,Ages!$A$3:$AG$10,31,0),1.35*$L23+VLOOKUP($G23,Ages!$A$12:$AG$19,31,0)),"")</f>
        <v/>
      </c>
      <c r="N23" s="19"/>
      <c r="O23" s="19"/>
      <c r="P23" s="20" t="str">
        <f t="shared" si="1"/>
        <v/>
      </c>
      <c r="Q23" s="19"/>
      <c r="R23" s="19"/>
      <c r="S23" s="20" t="str">
        <f>IF(AND(Q23&gt;0,R23&gt;0),IF($F23="F",IF(SUM($Q23,$R23)&lt;=35,1.33*($Q23+$R23)-0.013*POWER(($Q23+$R23),2)-2.5,0.546*($Q23+$R23)+9.7),1.21*($Q23+$R23)-0.008*POWER(($Q23+$R23),2)-VLOOKUP($G23,Ages!$A$12:$AD$19,30,0)),"")</f>
        <v/>
      </c>
      <c r="T23" s="18"/>
      <c r="X23" s="21" t="str">
        <f t="shared" si="2"/>
        <v xml:space="preserve"> </v>
      </c>
      <c r="AA23" s="18"/>
      <c r="AB23" s="18"/>
      <c r="AC23" s="18"/>
    </row>
    <row r="24" spans="6:29" s="17" customFormat="1" x14ac:dyDescent="0.2">
      <c r="F24" s="18"/>
      <c r="H24" s="19"/>
      <c r="I24" s="19"/>
      <c r="J24" s="20" t="str">
        <f t="shared" si="0"/>
        <v xml:space="preserve"> </v>
      </c>
      <c r="K24" s="19"/>
      <c r="L24" s="19"/>
      <c r="M24" s="28" t="str">
        <f>IF($L24&gt;0,IF($F24="F",1.11*$L24+VLOOKUP($G24,Ages!$A$3:$AG$10,31,0),1.35*$L24+VLOOKUP($G24,Ages!$A$12:$AG$19,31,0)),"")</f>
        <v/>
      </c>
      <c r="N24" s="19"/>
      <c r="O24" s="19"/>
      <c r="P24" s="20" t="str">
        <f t="shared" si="1"/>
        <v/>
      </c>
      <c r="Q24" s="19"/>
      <c r="R24" s="19"/>
      <c r="S24" s="20" t="str">
        <f>IF(AND(Q24&gt;0,R24&gt;0),IF($F24="F",IF(SUM($Q24,$R24)&lt;=35,1.33*($Q24+$R24)-0.013*POWER(($Q24+$R24),2)-2.5,0.546*($Q24+$R24)+9.7),1.21*($Q24+$R24)-0.008*POWER(($Q24+$R24),2)-VLOOKUP($G24,Ages!$A$12:$AD$19,30,0)),"")</f>
        <v/>
      </c>
      <c r="T24" s="18"/>
      <c r="X24" s="21" t="str">
        <f t="shared" si="2"/>
        <v xml:space="preserve"> </v>
      </c>
      <c r="AA24" s="18"/>
      <c r="AB24" s="18"/>
      <c r="AC24" s="18"/>
    </row>
    <row r="25" spans="6:29" s="17" customFormat="1" x14ac:dyDescent="0.2">
      <c r="F25" s="18"/>
      <c r="H25" s="19"/>
      <c r="I25" s="19"/>
      <c r="J25" s="20" t="str">
        <f t="shared" si="0"/>
        <v xml:space="preserve"> </v>
      </c>
      <c r="K25" s="19"/>
      <c r="L25" s="19"/>
      <c r="M25" s="28" t="str">
        <f>IF($L25&gt;0,IF($F25="F",1.11*$L25+VLOOKUP($G25,Ages!$A$3:$AG$10,31,0),1.35*$L25+VLOOKUP($G25,Ages!$A$12:$AG$19,31,0)),"")</f>
        <v/>
      </c>
      <c r="N25" s="19"/>
      <c r="O25" s="19"/>
      <c r="P25" s="20" t="str">
        <f t="shared" si="1"/>
        <v/>
      </c>
      <c r="Q25" s="19"/>
      <c r="R25" s="19"/>
      <c r="S25" s="20" t="str">
        <f>IF(AND(Q25&gt;0,R25&gt;0),IF($F25="F",IF(SUM($Q25,$R25)&lt;=35,1.33*($Q25+$R25)-0.013*POWER(($Q25+$R25),2)-2.5,0.546*($Q25+$R25)+9.7),1.21*($Q25+$R25)-0.008*POWER(($Q25+$R25),2)-VLOOKUP($G25,Ages!$A$12:$AD$19,30,0)),"")</f>
        <v/>
      </c>
      <c r="T25" s="18"/>
      <c r="X25" s="21" t="str">
        <f t="shared" si="2"/>
        <v xml:space="preserve"> </v>
      </c>
      <c r="AA25" s="18"/>
      <c r="AB25" s="18"/>
      <c r="AC25" s="18"/>
    </row>
    <row r="26" spans="6:29" s="17" customFormat="1" x14ac:dyDescent="0.2">
      <c r="F26" s="18"/>
      <c r="H26" s="19"/>
      <c r="I26" s="19"/>
      <c r="J26" s="20" t="str">
        <f t="shared" si="0"/>
        <v xml:space="preserve"> </v>
      </c>
      <c r="K26" s="19"/>
      <c r="L26" s="19"/>
      <c r="M26" s="28" t="str">
        <f>IF($L26&gt;0,IF($F26="F",1.11*$L26+VLOOKUP($G26,Ages!$A$3:$AG$10,31,0),1.35*$L26+VLOOKUP($G26,Ages!$A$12:$AG$19,31,0)),"")</f>
        <v/>
      </c>
      <c r="N26" s="19"/>
      <c r="O26" s="19"/>
      <c r="P26" s="20" t="str">
        <f t="shared" si="1"/>
        <v/>
      </c>
      <c r="Q26" s="19"/>
      <c r="R26" s="19"/>
      <c r="S26" s="20" t="str">
        <f>IF(AND(Q26&gt;0,R26&gt;0),IF($F26="F",IF(SUM($Q26,$R26)&lt;=35,1.33*($Q26+$R26)-0.013*POWER(($Q26+$R26),2)-2.5,0.546*($Q26+$R26)+9.7),1.21*($Q26+$R26)-0.008*POWER(($Q26+$R26),2)-VLOOKUP($G26,Ages!$A$12:$AD$19,30,0)),"")</f>
        <v/>
      </c>
      <c r="T26" s="18"/>
      <c r="X26" s="21" t="str">
        <f t="shared" si="2"/>
        <v xml:space="preserve"> </v>
      </c>
      <c r="AA26" s="18"/>
      <c r="AB26" s="18"/>
      <c r="AC26" s="18"/>
    </row>
    <row r="27" spans="6:29" s="17" customFormat="1" x14ac:dyDescent="0.2">
      <c r="F27" s="18"/>
      <c r="H27" s="19"/>
      <c r="I27" s="19"/>
      <c r="J27" s="20" t="str">
        <f t="shared" si="0"/>
        <v xml:space="preserve"> </v>
      </c>
      <c r="K27" s="19"/>
      <c r="L27" s="19"/>
      <c r="M27" s="28" t="str">
        <f>IF($L27&gt;0,IF($F27="F",1.11*$L27+VLOOKUP($G27,Ages!$A$3:$AG$10,31,0),1.35*$L27+VLOOKUP($G27,Ages!$A$12:$AG$19,31,0)),"")</f>
        <v/>
      </c>
      <c r="N27" s="19"/>
      <c r="O27" s="19"/>
      <c r="P27" s="20" t="str">
        <f t="shared" si="1"/>
        <v/>
      </c>
      <c r="Q27" s="19"/>
      <c r="R27" s="19"/>
      <c r="S27" s="20" t="str">
        <f>IF(AND(Q27&gt;0,R27&gt;0),IF($F27="F",IF(SUM($Q27,$R27)&lt;=35,1.33*($Q27+$R27)-0.013*POWER(($Q27+$R27),2)-2.5,0.546*($Q27+$R27)+9.7),1.21*($Q27+$R27)-0.008*POWER(($Q27+$R27),2)-VLOOKUP($G27,Ages!$A$12:$AD$19,30,0)),"")</f>
        <v/>
      </c>
      <c r="T27" s="18"/>
      <c r="X27" s="21" t="str">
        <f t="shared" si="2"/>
        <v xml:space="preserve"> </v>
      </c>
      <c r="AA27" s="18"/>
      <c r="AB27" s="18"/>
      <c r="AC27" s="18"/>
    </row>
    <row r="28" spans="6:29" s="17" customFormat="1" x14ac:dyDescent="0.2">
      <c r="F28" s="18"/>
      <c r="H28" s="19"/>
      <c r="I28" s="19"/>
      <c r="J28" s="20" t="str">
        <f t="shared" si="0"/>
        <v xml:space="preserve"> </v>
      </c>
      <c r="K28" s="19"/>
      <c r="L28" s="19"/>
      <c r="M28" s="28" t="str">
        <f>IF($L28&gt;0,IF($F28="F",1.11*$L28+VLOOKUP($G28,Ages!$A$3:$AG$10,31,0),1.35*$L28+VLOOKUP($G28,Ages!$A$12:$AG$19,31,0)),"")</f>
        <v/>
      </c>
      <c r="N28" s="19"/>
      <c r="O28" s="19"/>
      <c r="P28" s="20" t="str">
        <f t="shared" si="1"/>
        <v/>
      </c>
      <c r="Q28" s="19"/>
      <c r="R28" s="19"/>
      <c r="S28" s="20" t="str">
        <f>IF(AND(Q28&gt;0,R28&gt;0),IF($F28="F",IF(SUM($Q28,$R28)&lt;=35,1.33*($Q28+$R28)-0.013*POWER(($Q28+$R28),2)-2.5,0.546*($Q28+$R28)+9.7),1.21*($Q28+$R28)-0.008*POWER(($Q28+$R28),2)-VLOOKUP($G28,Ages!$A$12:$AD$19,30,0)),"")</f>
        <v/>
      </c>
      <c r="T28" s="18"/>
      <c r="X28" s="21" t="str">
        <f t="shared" si="2"/>
        <v xml:space="preserve"> </v>
      </c>
      <c r="AA28" s="18"/>
      <c r="AB28" s="18"/>
      <c r="AC28" s="18"/>
    </row>
    <row r="29" spans="6:29" s="17" customFormat="1" x14ac:dyDescent="0.2">
      <c r="F29" s="18"/>
      <c r="H29" s="19"/>
      <c r="I29" s="19"/>
      <c r="J29" s="20" t="str">
        <f t="shared" si="0"/>
        <v xml:space="preserve"> </v>
      </c>
      <c r="K29" s="19"/>
      <c r="L29" s="19"/>
      <c r="M29" s="28" t="str">
        <f>IF($L29&gt;0,IF($F29="F",1.11*$L29+VLOOKUP($G29,Ages!$A$3:$AG$10,31,0),1.35*$L29+VLOOKUP($G29,Ages!$A$12:$AG$19,31,0)),"")</f>
        <v/>
      </c>
      <c r="N29" s="19"/>
      <c r="O29" s="19"/>
      <c r="P29" s="20" t="str">
        <f t="shared" si="1"/>
        <v/>
      </c>
      <c r="Q29" s="19"/>
      <c r="R29" s="19"/>
      <c r="S29" s="20" t="str">
        <f>IF(AND(Q29&gt;0,R29&gt;0),IF($F29="F",IF(SUM($Q29,$R29)&lt;=35,1.33*($Q29+$R29)-0.013*POWER(($Q29+$R29),2)-2.5,0.546*($Q29+$R29)+9.7),1.21*($Q29+$R29)-0.008*POWER(($Q29+$R29),2)-VLOOKUP($G29,Ages!$A$12:$AD$19,30,0)),"")</f>
        <v/>
      </c>
      <c r="T29" s="18"/>
      <c r="X29" s="21" t="str">
        <f t="shared" si="2"/>
        <v xml:space="preserve"> </v>
      </c>
      <c r="AA29" s="18"/>
      <c r="AB29" s="18"/>
      <c r="AC29" s="18"/>
    </row>
    <row r="30" spans="6:29" s="17" customFormat="1" x14ac:dyDescent="0.2">
      <c r="F30" s="18"/>
      <c r="H30" s="19"/>
      <c r="I30" s="19"/>
      <c r="J30" s="20" t="str">
        <f t="shared" si="0"/>
        <v xml:space="preserve"> </v>
      </c>
      <c r="K30" s="19"/>
      <c r="L30" s="19"/>
      <c r="M30" s="28" t="str">
        <f>IF($L30&gt;0,IF($F30="F",1.11*$L30+VLOOKUP($G30,Ages!$A$3:$AG$10,31,0),1.35*$L30+VLOOKUP($G30,Ages!$A$12:$AG$19,31,0)),"")</f>
        <v/>
      </c>
      <c r="N30" s="19"/>
      <c r="O30" s="19"/>
      <c r="P30" s="20" t="str">
        <f t="shared" si="1"/>
        <v/>
      </c>
      <c r="Q30" s="19"/>
      <c r="R30" s="19"/>
      <c r="S30" s="20" t="str">
        <f>IF(AND(Q30&gt;0,R30&gt;0),IF($F30="F",IF(SUM($Q30,$R30)&lt;=35,1.33*($Q30+$R30)-0.013*POWER(($Q30+$R30),2)-2.5,0.546*($Q30+$R30)+9.7),1.21*($Q30+$R30)-0.008*POWER(($Q30+$R30),2)-VLOOKUP($G30,Ages!$A$12:$AD$19,30,0)),"")</f>
        <v/>
      </c>
      <c r="T30" s="18"/>
      <c r="X30" s="21" t="str">
        <f t="shared" si="2"/>
        <v xml:space="preserve"> </v>
      </c>
      <c r="AA30" s="18"/>
      <c r="AB30" s="18"/>
      <c r="AC30" s="18"/>
    </row>
    <row r="31" spans="6:29" s="17" customFormat="1" x14ac:dyDescent="0.2">
      <c r="F31" s="18"/>
      <c r="H31" s="19"/>
      <c r="I31" s="19"/>
      <c r="J31" s="20" t="str">
        <f t="shared" si="0"/>
        <v xml:space="preserve"> </v>
      </c>
      <c r="K31" s="19"/>
      <c r="L31" s="19"/>
      <c r="M31" s="28" t="str">
        <f>IF($L31&gt;0,IF($F31="F",1.11*$L31+VLOOKUP($G31,Ages!$A$3:$AG$10,31,0),1.35*$L31+VLOOKUP($G31,Ages!$A$12:$AG$19,31,0)),"")</f>
        <v/>
      </c>
      <c r="N31" s="19"/>
      <c r="O31" s="19"/>
      <c r="P31" s="20" t="str">
        <f t="shared" si="1"/>
        <v/>
      </c>
      <c r="Q31" s="19"/>
      <c r="R31" s="19"/>
      <c r="S31" s="20" t="str">
        <f>IF(AND(Q31&gt;0,R31&gt;0),IF($F31="F",IF(SUM($Q31,$R31)&lt;=35,1.33*($Q31+$R31)-0.013*POWER(($Q31+$R31),2)-2.5,0.546*($Q31+$R31)+9.7),1.21*($Q31+$R31)-0.008*POWER(($Q31+$R31),2)-VLOOKUP($G31,Ages!$A$12:$AD$19,30,0)),"")</f>
        <v/>
      </c>
      <c r="T31" s="18"/>
      <c r="X31" s="21" t="str">
        <f t="shared" si="2"/>
        <v xml:space="preserve"> </v>
      </c>
      <c r="AA31" s="18"/>
      <c r="AB31" s="18"/>
      <c r="AC31" s="18"/>
    </row>
    <row r="32" spans="6:29" s="17" customFormat="1" x14ac:dyDescent="0.2">
      <c r="F32" s="18"/>
      <c r="H32" s="19"/>
      <c r="I32" s="19"/>
      <c r="J32" s="20" t="str">
        <f t="shared" si="0"/>
        <v xml:space="preserve"> </v>
      </c>
      <c r="K32" s="19"/>
      <c r="L32" s="19"/>
      <c r="M32" s="28" t="str">
        <f>IF($L32&gt;0,IF($F32="F",1.11*$L32+VLOOKUP($G32,Ages!$A$3:$AG$10,31,0),1.35*$L32+VLOOKUP($G32,Ages!$A$12:$AG$19,31,0)),"")</f>
        <v/>
      </c>
      <c r="N32" s="19"/>
      <c r="O32" s="19"/>
      <c r="P32" s="20" t="str">
        <f t="shared" si="1"/>
        <v/>
      </c>
      <c r="Q32" s="19"/>
      <c r="R32" s="19"/>
      <c r="S32" s="20" t="str">
        <f>IF(AND(Q32&gt;0,R32&gt;0),IF($F32="F",IF(SUM($Q32,$R32)&lt;=35,1.33*($Q32+$R32)-0.013*POWER(($Q32+$R32),2)-2.5,0.546*($Q32+$R32)+9.7),1.21*($Q32+$R32)-0.008*POWER(($Q32+$R32),2)-VLOOKUP($G32,Ages!$A$12:$AD$19,30,0)),"")</f>
        <v/>
      </c>
      <c r="T32" s="18"/>
      <c r="X32" s="21" t="str">
        <f t="shared" si="2"/>
        <v xml:space="preserve"> </v>
      </c>
      <c r="AA32" s="18"/>
      <c r="AB32" s="18"/>
      <c r="AC32" s="18"/>
    </row>
    <row r="33" spans="6:29" s="17" customFormat="1" x14ac:dyDescent="0.2">
      <c r="F33" s="18"/>
      <c r="H33" s="19"/>
      <c r="I33" s="19"/>
      <c r="J33" s="20" t="str">
        <f t="shared" si="0"/>
        <v xml:space="preserve"> </v>
      </c>
      <c r="K33" s="19"/>
      <c r="L33" s="19"/>
      <c r="M33" s="28" t="str">
        <f>IF($L33&gt;0,IF($F33="F",1.11*$L33+VLOOKUP($G33,Ages!$A$3:$AG$10,31,0),1.35*$L33+VLOOKUP($G33,Ages!$A$12:$AG$19,31,0)),"")</f>
        <v/>
      </c>
      <c r="N33" s="19"/>
      <c r="O33" s="19"/>
      <c r="P33" s="20" t="str">
        <f t="shared" si="1"/>
        <v/>
      </c>
      <c r="Q33" s="19"/>
      <c r="R33" s="19"/>
      <c r="S33" s="20" t="str">
        <f>IF(AND(Q33&gt;0,R33&gt;0),IF($F33="F",IF(SUM($Q33,$R33)&lt;=35,1.33*($Q33+$R33)-0.013*POWER(($Q33+$R33),2)-2.5,0.546*($Q33+$R33)+9.7),1.21*($Q33+$R33)-0.008*POWER(($Q33+$R33),2)-VLOOKUP($G33,Ages!$A$12:$AD$19,30,0)),"")</f>
        <v/>
      </c>
      <c r="T33" s="18"/>
      <c r="X33" s="21" t="str">
        <f t="shared" si="2"/>
        <v xml:space="preserve"> </v>
      </c>
      <c r="AA33" s="18"/>
      <c r="AB33" s="18"/>
      <c r="AC33" s="18"/>
    </row>
    <row r="34" spans="6:29" s="17" customFormat="1" x14ac:dyDescent="0.2">
      <c r="F34" s="18"/>
      <c r="H34" s="19"/>
      <c r="I34" s="19"/>
      <c r="J34" s="20" t="str">
        <f t="shared" si="0"/>
        <v xml:space="preserve"> </v>
      </c>
      <c r="K34" s="19"/>
      <c r="L34" s="19"/>
      <c r="M34" s="28" t="str">
        <f>IF($L34&gt;0,IF($F34="F",1.11*$L34+VLOOKUP($G34,Ages!$A$3:$AG$10,31,0),1.35*$L34+VLOOKUP($G34,Ages!$A$12:$AG$19,31,0)),"")</f>
        <v/>
      </c>
      <c r="N34" s="19"/>
      <c r="O34" s="19"/>
      <c r="P34" s="20" t="str">
        <f t="shared" si="1"/>
        <v/>
      </c>
      <c r="Q34" s="19"/>
      <c r="R34" s="19"/>
      <c r="S34" s="20" t="str">
        <f>IF(AND(Q34&gt;0,R34&gt;0),IF($F34="F",IF(SUM($Q34,$R34)&lt;=35,1.33*($Q34+$R34)-0.013*POWER(($Q34+$R34),2)-2.5,0.546*($Q34+$R34)+9.7),1.21*($Q34+$R34)-0.008*POWER(($Q34+$R34),2)-VLOOKUP($G34,Ages!$A$12:$AD$19,30,0)),"")</f>
        <v/>
      </c>
      <c r="T34" s="18"/>
      <c r="X34" s="21" t="str">
        <f t="shared" si="2"/>
        <v xml:space="preserve"> </v>
      </c>
      <c r="AA34" s="18"/>
      <c r="AB34" s="18"/>
      <c r="AC34" s="18"/>
    </row>
    <row r="35" spans="6:29" s="17" customFormat="1" x14ac:dyDescent="0.2">
      <c r="F35" s="18"/>
      <c r="H35" s="19"/>
      <c r="I35" s="19"/>
      <c r="J35" s="20" t="str">
        <f t="shared" si="0"/>
        <v xml:space="preserve"> </v>
      </c>
      <c r="K35" s="19"/>
      <c r="L35" s="19"/>
      <c r="M35" s="28" t="str">
        <f>IF($L35&gt;0,IF($F35="F",1.11*$L35+VLOOKUP($G35,Ages!$A$3:$AG$10,31,0),1.35*$L35+VLOOKUP($G35,Ages!$A$12:$AG$19,31,0)),"")</f>
        <v/>
      </c>
      <c r="N35" s="19"/>
      <c r="O35" s="19"/>
      <c r="P35" s="20" t="str">
        <f t="shared" si="1"/>
        <v/>
      </c>
      <c r="Q35" s="19"/>
      <c r="R35" s="19"/>
      <c r="S35" s="20" t="str">
        <f>IF(AND(Q35&gt;0,R35&gt;0),IF($F35="F",IF(SUM($Q35,$R35)&lt;=35,1.33*($Q35+$R35)-0.013*POWER(($Q35+$R35),2)-2.5,0.546*($Q35+$R35)+9.7),1.21*($Q35+$R35)-0.008*POWER(($Q35+$R35),2)-VLOOKUP($G35,Ages!$A$12:$AD$19,30,0)),"")</f>
        <v/>
      </c>
      <c r="T35" s="18"/>
      <c r="X35" s="21" t="str">
        <f t="shared" si="2"/>
        <v xml:space="preserve"> </v>
      </c>
      <c r="AA35" s="18"/>
      <c r="AB35" s="18"/>
      <c r="AC35" s="18"/>
    </row>
    <row r="36" spans="6:29" s="17" customFormat="1" x14ac:dyDescent="0.2">
      <c r="F36" s="18"/>
      <c r="H36" s="19"/>
      <c r="I36" s="19"/>
      <c r="J36" s="20" t="str">
        <f t="shared" si="0"/>
        <v xml:space="preserve"> </v>
      </c>
      <c r="K36" s="19"/>
      <c r="L36" s="19"/>
      <c r="M36" s="28" t="str">
        <f>IF($L36&gt;0,IF($F36="F",1.11*$L36+VLOOKUP($G36,Ages!$A$3:$AG$10,31,0),1.35*$L36+VLOOKUP($G36,Ages!$A$12:$AG$19,31,0)),"")</f>
        <v/>
      </c>
      <c r="N36" s="19"/>
      <c r="O36" s="19"/>
      <c r="P36" s="20" t="str">
        <f t="shared" si="1"/>
        <v/>
      </c>
      <c r="Q36" s="19"/>
      <c r="R36" s="19"/>
      <c r="S36" s="20" t="str">
        <f>IF(AND(Q36&gt;0,R36&gt;0),IF($F36="F",IF(SUM($Q36,$R36)&lt;=35,1.33*($Q36+$R36)-0.013*POWER(($Q36+$R36),2)-2.5,0.546*($Q36+$R36)+9.7),1.21*($Q36+$R36)-0.008*POWER(($Q36+$R36),2)-VLOOKUP($G36,Ages!$A$12:$AD$19,30,0)),"")</f>
        <v/>
      </c>
      <c r="T36" s="18"/>
      <c r="X36" s="21" t="str">
        <f t="shared" si="2"/>
        <v xml:space="preserve"> </v>
      </c>
      <c r="AA36" s="18"/>
      <c r="AB36" s="18"/>
      <c r="AC36" s="18"/>
    </row>
    <row r="37" spans="6:29" s="17" customFormat="1" x14ac:dyDescent="0.2">
      <c r="F37" s="18"/>
      <c r="H37" s="19"/>
      <c r="I37" s="19"/>
      <c r="J37" s="20" t="str">
        <f t="shared" si="0"/>
        <v xml:space="preserve"> </v>
      </c>
      <c r="K37" s="19"/>
      <c r="L37" s="19"/>
      <c r="M37" s="28" t="str">
        <f>IF($L37&gt;0,IF($F37="F",1.11*$L37+VLOOKUP($G37,Ages!$A$3:$AG$10,31,0),1.35*$L37+VLOOKUP($G37,Ages!$A$12:$AG$19,31,0)),"")</f>
        <v/>
      </c>
      <c r="N37" s="19"/>
      <c r="O37" s="19"/>
      <c r="P37" s="20" t="str">
        <f t="shared" si="1"/>
        <v/>
      </c>
      <c r="Q37" s="19"/>
      <c r="R37" s="19"/>
      <c r="S37" s="20" t="str">
        <f>IF(AND(Q37&gt;0,R37&gt;0),IF($F37="F",IF(SUM($Q37,$R37)&lt;=35,1.33*($Q37+$R37)-0.013*POWER(($Q37+$R37),2)-2.5,0.546*($Q37+$R37)+9.7),1.21*($Q37+$R37)-0.008*POWER(($Q37+$R37),2)-VLOOKUP($G37,Ages!$A$12:$AD$19,30,0)),"")</f>
        <v/>
      </c>
      <c r="T37" s="18"/>
      <c r="X37" s="21" t="str">
        <f t="shared" si="2"/>
        <v xml:space="preserve"> </v>
      </c>
      <c r="AA37" s="18"/>
      <c r="AB37" s="18"/>
      <c r="AC37" s="18"/>
    </row>
    <row r="38" spans="6:29" s="17" customFormat="1" x14ac:dyDescent="0.2">
      <c r="F38" s="18"/>
      <c r="H38" s="19"/>
      <c r="I38" s="19"/>
      <c r="J38" s="20" t="str">
        <f t="shared" si="0"/>
        <v xml:space="preserve"> </v>
      </c>
      <c r="K38" s="19"/>
      <c r="L38" s="19"/>
      <c r="M38" s="28" t="str">
        <f>IF($L38&gt;0,IF($F38="F",1.11*$L38+VLOOKUP($G38,Ages!$A$3:$AG$10,31,0),1.35*$L38+VLOOKUP($G38,Ages!$A$12:$AG$19,31,0)),"")</f>
        <v/>
      </c>
      <c r="N38" s="19"/>
      <c r="O38" s="19"/>
      <c r="P38" s="20" t="str">
        <f t="shared" si="1"/>
        <v/>
      </c>
      <c r="Q38" s="19"/>
      <c r="R38" s="19"/>
      <c r="S38" s="20" t="str">
        <f>IF(AND(Q38&gt;0,R38&gt;0),IF($F38="F",IF(SUM($Q38,$R38)&lt;=35,1.33*($Q38+$R38)-0.013*POWER(($Q38+$R38),2)-2.5,0.546*($Q38+$R38)+9.7),1.21*($Q38+$R38)-0.008*POWER(($Q38+$R38),2)-VLOOKUP($G38,Ages!$A$12:$AD$19,30,0)),"")</f>
        <v/>
      </c>
      <c r="T38" s="18"/>
      <c r="X38" s="21" t="str">
        <f t="shared" si="2"/>
        <v xml:space="preserve"> </v>
      </c>
      <c r="AA38" s="18"/>
      <c r="AB38" s="18"/>
      <c r="AC38" s="18"/>
    </row>
    <row r="39" spans="6:29" s="17" customFormat="1" x14ac:dyDescent="0.2">
      <c r="F39" s="18"/>
      <c r="H39" s="19"/>
      <c r="I39" s="19"/>
      <c r="J39" s="20" t="str">
        <f t="shared" si="0"/>
        <v xml:space="preserve"> </v>
      </c>
      <c r="K39" s="19"/>
      <c r="L39" s="19"/>
      <c r="M39" s="28" t="str">
        <f>IF($L39&gt;0,IF($F39="F",1.11*$L39+VLOOKUP($G39,Ages!$A$3:$AG$10,31,0),1.35*$L39+VLOOKUP($G39,Ages!$A$12:$AG$19,31,0)),"")</f>
        <v/>
      </c>
      <c r="N39" s="19"/>
      <c r="O39" s="19"/>
      <c r="P39" s="20" t="str">
        <f t="shared" si="1"/>
        <v/>
      </c>
      <c r="Q39" s="19"/>
      <c r="R39" s="19"/>
      <c r="S39" s="20" t="str">
        <f>IF(AND(Q39&gt;0,R39&gt;0),IF($F39="F",IF(SUM($Q39,$R39)&lt;=35,1.33*($Q39+$R39)-0.013*POWER(($Q39+$R39),2)-2.5,0.546*($Q39+$R39)+9.7),1.21*($Q39+$R39)-0.008*POWER(($Q39+$R39),2)-VLOOKUP($G39,Ages!$A$12:$AD$19,30,0)),"")</f>
        <v/>
      </c>
      <c r="T39" s="18"/>
      <c r="X39" s="21" t="str">
        <f t="shared" si="2"/>
        <v xml:space="preserve"> </v>
      </c>
      <c r="AA39" s="18"/>
      <c r="AB39" s="18"/>
      <c r="AC39" s="18"/>
    </row>
    <row r="40" spans="6:29" s="17" customFormat="1" x14ac:dyDescent="0.2">
      <c r="F40" s="18"/>
      <c r="H40" s="19"/>
      <c r="I40" s="19"/>
      <c r="J40" s="20" t="str">
        <f t="shared" si="0"/>
        <v xml:space="preserve"> </v>
      </c>
      <c r="K40" s="19"/>
      <c r="L40" s="19"/>
      <c r="M40" s="28" t="str">
        <f>IF($L40&gt;0,IF($F40="F",1.11*$L40+VLOOKUP($G40,Ages!$A$3:$AG$10,31,0),1.35*$L40+VLOOKUP($G40,Ages!$A$12:$AG$19,31,0)),"")</f>
        <v/>
      </c>
      <c r="N40" s="19"/>
      <c r="O40" s="19"/>
      <c r="P40" s="20" t="str">
        <f t="shared" si="1"/>
        <v/>
      </c>
      <c r="Q40" s="19"/>
      <c r="R40" s="19"/>
      <c r="S40" s="20" t="str">
        <f>IF(AND(Q40&gt;0,R40&gt;0),IF($F40="F",IF(SUM($Q40,$R40)&lt;=35,1.33*($Q40+$R40)-0.013*POWER(($Q40+$R40),2)-2.5,0.546*($Q40+$R40)+9.7),1.21*($Q40+$R40)-0.008*POWER(($Q40+$R40),2)-VLOOKUP($G40,Ages!$A$12:$AD$19,30,0)),"")</f>
        <v/>
      </c>
      <c r="T40" s="18"/>
      <c r="X40" s="21" t="str">
        <f t="shared" si="2"/>
        <v xml:space="preserve"> </v>
      </c>
      <c r="AA40" s="18"/>
      <c r="AB40" s="18"/>
      <c r="AC40" s="18"/>
    </row>
    <row r="41" spans="6:29" s="17" customFormat="1" x14ac:dyDescent="0.2">
      <c r="F41" s="18"/>
      <c r="H41" s="19"/>
      <c r="I41" s="19"/>
      <c r="J41" s="20" t="str">
        <f t="shared" si="0"/>
        <v xml:space="preserve"> </v>
      </c>
      <c r="K41" s="19"/>
      <c r="L41" s="19"/>
      <c r="M41" s="28" t="str">
        <f>IF($L41&gt;0,IF($F41="F",1.11*$L41+VLOOKUP($G41,Ages!$A$3:$AG$10,31,0),1.35*$L41+VLOOKUP($G41,Ages!$A$12:$AG$19,31,0)),"")</f>
        <v/>
      </c>
      <c r="N41" s="19"/>
      <c r="O41" s="19"/>
      <c r="P41" s="20" t="str">
        <f t="shared" si="1"/>
        <v/>
      </c>
      <c r="Q41" s="19"/>
      <c r="R41" s="19"/>
      <c r="S41" s="20" t="str">
        <f>IF(AND(Q41&gt;0,R41&gt;0),IF($F41="F",IF(SUM($Q41,$R41)&lt;=35,1.33*($Q41+$R41)-0.013*POWER(($Q41+$R41),2)-2.5,0.546*($Q41+$R41)+9.7),1.21*($Q41+$R41)-0.008*POWER(($Q41+$R41),2)-VLOOKUP($G41,Ages!$A$12:$AD$19,30,0)),"")</f>
        <v/>
      </c>
      <c r="T41" s="18"/>
      <c r="X41" s="21" t="str">
        <f t="shared" si="2"/>
        <v xml:space="preserve"> </v>
      </c>
      <c r="AA41" s="18"/>
      <c r="AB41" s="18"/>
      <c r="AC41" s="18"/>
    </row>
    <row r="42" spans="6:29" s="17" customFormat="1" x14ac:dyDescent="0.2">
      <c r="F42" s="18"/>
      <c r="H42" s="19"/>
      <c r="I42" s="19"/>
      <c r="J42" s="20" t="str">
        <f t="shared" si="0"/>
        <v xml:space="preserve"> </v>
      </c>
      <c r="K42" s="19"/>
      <c r="L42" s="19"/>
      <c r="M42" s="28" t="str">
        <f>IF($L42&gt;0,IF($F42="F",1.11*$L42+VLOOKUP($G42,Ages!$A$3:$AG$10,31,0),1.35*$L42+VLOOKUP($G42,Ages!$A$12:$AG$19,31,0)),"")</f>
        <v/>
      </c>
      <c r="N42" s="19"/>
      <c r="O42" s="19"/>
      <c r="P42" s="20" t="str">
        <f t="shared" si="1"/>
        <v/>
      </c>
      <c r="Q42" s="19"/>
      <c r="R42" s="19"/>
      <c r="S42" s="20" t="str">
        <f>IF(AND(Q42&gt;0,R42&gt;0),IF($F42="F",IF(SUM($Q42,$R42)&lt;=35,1.33*($Q42+$R42)-0.013*POWER(($Q42+$R42),2)-2.5,0.546*($Q42+$R42)+9.7),1.21*($Q42+$R42)-0.008*POWER(($Q42+$R42),2)-VLOOKUP($G42,Ages!$A$12:$AD$19,30,0)),"")</f>
        <v/>
      </c>
      <c r="T42" s="18"/>
      <c r="X42" s="21" t="str">
        <f t="shared" si="2"/>
        <v xml:space="preserve"> </v>
      </c>
      <c r="AA42" s="18"/>
      <c r="AB42" s="18"/>
      <c r="AC42" s="18"/>
    </row>
    <row r="43" spans="6:29" s="17" customFormat="1" x14ac:dyDescent="0.2">
      <c r="F43" s="18"/>
      <c r="H43" s="19"/>
      <c r="I43" s="19"/>
      <c r="J43" s="20" t="str">
        <f t="shared" si="0"/>
        <v xml:space="preserve"> </v>
      </c>
      <c r="K43" s="19"/>
      <c r="L43" s="19"/>
      <c r="M43" s="28" t="str">
        <f>IF($L43&gt;0,IF($F43="F",1.11*$L43+VLOOKUP($G43,Ages!$A$3:$AG$10,31,0),1.35*$L43+VLOOKUP($G43,Ages!$A$12:$AG$19,31,0)),"")</f>
        <v/>
      </c>
      <c r="N43" s="19"/>
      <c r="O43" s="19"/>
      <c r="P43" s="20" t="str">
        <f t="shared" si="1"/>
        <v/>
      </c>
      <c r="Q43" s="19"/>
      <c r="R43" s="19"/>
      <c r="S43" s="20" t="str">
        <f>IF(AND(Q43&gt;0,R43&gt;0),IF($F43="F",IF(SUM($Q43,$R43)&lt;=35,1.33*($Q43+$R43)-0.013*POWER(($Q43+$R43),2)-2.5,0.546*($Q43+$R43)+9.7),1.21*($Q43+$R43)-0.008*POWER(($Q43+$R43),2)-VLOOKUP($G43,Ages!$A$12:$AD$19,30,0)),"")</f>
        <v/>
      </c>
      <c r="T43" s="18"/>
      <c r="X43" s="21" t="str">
        <f t="shared" si="2"/>
        <v xml:space="preserve"> </v>
      </c>
      <c r="AA43" s="18"/>
      <c r="AB43" s="18"/>
      <c r="AC43" s="18"/>
    </row>
    <row r="44" spans="6:29" s="17" customFormat="1" x14ac:dyDescent="0.2">
      <c r="F44" s="18"/>
      <c r="H44" s="19"/>
      <c r="I44" s="19"/>
      <c r="J44" s="20" t="str">
        <f t="shared" si="0"/>
        <v xml:space="preserve"> </v>
      </c>
      <c r="K44" s="19"/>
      <c r="L44" s="19"/>
      <c r="M44" s="28" t="str">
        <f>IF($L44&gt;0,IF($F44="F",1.11*$L44+VLOOKUP($G44,Ages!$A$3:$AG$10,31,0),1.35*$L44+VLOOKUP($G44,Ages!$A$12:$AG$19,31,0)),"")</f>
        <v/>
      </c>
      <c r="N44" s="19"/>
      <c r="O44" s="19"/>
      <c r="P44" s="20" t="str">
        <f t="shared" si="1"/>
        <v/>
      </c>
      <c r="Q44" s="19"/>
      <c r="R44" s="19"/>
      <c r="S44" s="20" t="str">
        <f>IF(AND(Q44&gt;0,R44&gt;0),IF($F44="F",IF(SUM($Q44,$R44)&lt;=35,1.33*($Q44+$R44)-0.013*POWER(($Q44+$R44),2)-2.5,0.546*($Q44+$R44)+9.7),1.21*($Q44+$R44)-0.008*POWER(($Q44+$R44),2)-VLOOKUP($G44,Ages!$A$12:$AD$19,30,0)),"")</f>
        <v/>
      </c>
      <c r="T44" s="18"/>
      <c r="X44" s="21" t="str">
        <f t="shared" si="2"/>
        <v xml:space="preserve"> </v>
      </c>
      <c r="AA44" s="18"/>
      <c r="AB44" s="18"/>
      <c r="AC44" s="18"/>
    </row>
    <row r="45" spans="6:29" s="17" customFormat="1" x14ac:dyDescent="0.2">
      <c r="F45" s="18"/>
      <c r="H45" s="19"/>
      <c r="I45" s="19"/>
      <c r="J45" s="20" t="str">
        <f t="shared" si="0"/>
        <v xml:space="preserve"> </v>
      </c>
      <c r="K45" s="19"/>
      <c r="L45" s="19"/>
      <c r="M45" s="28" t="str">
        <f>IF($L45&gt;0,IF($F45="F",1.11*$L45+VLOOKUP($G45,Ages!$A$3:$AG$10,31,0),1.35*$L45+VLOOKUP($G45,Ages!$A$12:$AG$19,31,0)),"")</f>
        <v/>
      </c>
      <c r="N45" s="19"/>
      <c r="O45" s="19"/>
      <c r="P45" s="20" t="str">
        <f t="shared" si="1"/>
        <v/>
      </c>
      <c r="Q45" s="19"/>
      <c r="R45" s="19"/>
      <c r="S45" s="20" t="str">
        <f>IF(AND(Q45&gt;0,R45&gt;0),IF($F45="F",IF(SUM($Q45,$R45)&lt;=35,1.33*($Q45+$R45)-0.013*POWER(($Q45+$R45),2)-2.5,0.546*($Q45+$R45)+9.7),1.21*($Q45+$R45)-0.008*POWER(($Q45+$R45),2)-VLOOKUP($G45,Ages!$A$12:$AD$19,30,0)),"")</f>
        <v/>
      </c>
      <c r="T45" s="18"/>
      <c r="X45" s="21" t="str">
        <f t="shared" si="2"/>
        <v xml:space="preserve"> </v>
      </c>
      <c r="AA45" s="18"/>
      <c r="AB45" s="18"/>
      <c r="AC45" s="18"/>
    </row>
    <row r="46" spans="6:29" s="17" customFormat="1" x14ac:dyDescent="0.2">
      <c r="F46" s="18"/>
      <c r="H46" s="19"/>
      <c r="I46" s="19"/>
      <c r="J46" s="20" t="str">
        <f t="shared" si="0"/>
        <v xml:space="preserve"> </v>
      </c>
      <c r="K46" s="19"/>
      <c r="L46" s="19"/>
      <c r="M46" s="28" t="str">
        <f>IF($L46&gt;0,IF($F46="F",1.11*$L46+VLOOKUP($G46,Ages!$A$3:$AG$10,31,0),1.35*$L46+VLOOKUP($G46,Ages!$A$12:$AG$19,31,0)),"")</f>
        <v/>
      </c>
      <c r="N46" s="19"/>
      <c r="O46" s="19"/>
      <c r="P46" s="20" t="str">
        <f t="shared" si="1"/>
        <v/>
      </c>
      <c r="Q46" s="19"/>
      <c r="R46" s="19"/>
      <c r="S46" s="20" t="str">
        <f>IF(AND(Q46&gt;0,R46&gt;0),IF($F46="F",IF(SUM($Q46,$R46)&lt;=35,1.33*($Q46+$R46)-0.013*POWER(($Q46+$R46),2)-2.5,0.546*($Q46+$R46)+9.7),1.21*($Q46+$R46)-0.008*POWER(($Q46+$R46),2)-VLOOKUP($G46,Ages!$A$12:$AD$19,30,0)),"")</f>
        <v/>
      </c>
      <c r="T46" s="18"/>
      <c r="X46" s="21" t="str">
        <f t="shared" si="2"/>
        <v xml:space="preserve"> </v>
      </c>
      <c r="AA46" s="18"/>
      <c r="AB46" s="18"/>
      <c r="AC46" s="18"/>
    </row>
    <row r="47" spans="6:29" s="17" customFormat="1" x14ac:dyDescent="0.2">
      <c r="F47" s="18"/>
      <c r="H47" s="19"/>
      <c r="I47" s="19"/>
      <c r="J47" s="20" t="str">
        <f t="shared" si="0"/>
        <v xml:space="preserve"> </v>
      </c>
      <c r="K47" s="19"/>
      <c r="L47" s="19"/>
      <c r="M47" s="28" t="str">
        <f>IF($L47&gt;0,IF($F47="F",1.11*$L47+VLOOKUP($G47,Ages!$A$3:$AG$10,31,0),1.35*$L47+VLOOKUP($G47,Ages!$A$12:$AG$19,31,0)),"")</f>
        <v/>
      </c>
      <c r="N47" s="19"/>
      <c r="O47" s="19"/>
      <c r="P47" s="20" t="str">
        <f t="shared" si="1"/>
        <v/>
      </c>
      <c r="Q47" s="19"/>
      <c r="R47" s="19"/>
      <c r="S47" s="20" t="str">
        <f>IF(AND(Q47&gt;0,R47&gt;0),IF($F47="F",IF(SUM($Q47,$R47)&lt;=35,1.33*($Q47+$R47)-0.013*POWER(($Q47+$R47),2)-2.5,0.546*($Q47+$R47)+9.7),1.21*($Q47+$R47)-0.008*POWER(($Q47+$R47),2)-VLOOKUP($G47,Ages!$A$12:$AD$19,30,0)),"")</f>
        <v/>
      </c>
      <c r="T47" s="18"/>
      <c r="X47" s="21" t="str">
        <f t="shared" si="2"/>
        <v xml:space="preserve"> </v>
      </c>
      <c r="AA47" s="18"/>
      <c r="AB47" s="18"/>
      <c r="AC47" s="18"/>
    </row>
    <row r="48" spans="6:29" s="17" customFormat="1" x14ac:dyDescent="0.2">
      <c r="F48" s="18"/>
      <c r="H48" s="19"/>
      <c r="I48" s="19"/>
      <c r="J48" s="20" t="str">
        <f t="shared" si="0"/>
        <v xml:space="preserve"> </v>
      </c>
      <c r="K48" s="19"/>
      <c r="L48" s="19"/>
      <c r="M48" s="28" t="str">
        <f>IF($L48&gt;0,IF($F48="F",1.11*$L48+VLOOKUP($G48,Ages!$A$3:$AG$10,31,0),1.35*$L48+VLOOKUP($G48,Ages!$A$12:$AG$19,31,0)),"")</f>
        <v/>
      </c>
      <c r="N48" s="19"/>
      <c r="O48" s="19"/>
      <c r="P48" s="20" t="str">
        <f t="shared" si="1"/>
        <v/>
      </c>
      <c r="Q48" s="19"/>
      <c r="R48" s="19"/>
      <c r="S48" s="20" t="str">
        <f>IF(AND(Q48&gt;0,R48&gt;0),IF($F48="F",IF(SUM($Q48,$R48)&lt;=35,1.33*($Q48+$R48)-0.013*POWER(($Q48+$R48),2)-2.5,0.546*($Q48+$R48)+9.7),1.21*($Q48+$R48)-0.008*POWER(($Q48+$R48),2)-VLOOKUP($G48,Ages!$A$12:$AD$19,30,0)),"")</f>
        <v/>
      </c>
      <c r="T48" s="18"/>
      <c r="X48" s="21" t="str">
        <f t="shared" si="2"/>
        <v xml:space="preserve"> </v>
      </c>
      <c r="AA48" s="18"/>
      <c r="AB48" s="18"/>
      <c r="AC48" s="18"/>
    </row>
    <row r="49" spans="6:29" s="17" customFormat="1" x14ac:dyDescent="0.2">
      <c r="F49" s="18"/>
      <c r="H49" s="19"/>
      <c r="I49" s="19"/>
      <c r="J49" s="20" t="str">
        <f t="shared" si="0"/>
        <v xml:space="preserve"> </v>
      </c>
      <c r="K49" s="19"/>
      <c r="L49" s="19"/>
      <c r="M49" s="28" t="str">
        <f>IF($L49&gt;0,IF($F49="F",1.11*$L49+VLOOKUP($G49,Ages!$A$3:$AG$10,31,0),1.35*$L49+VLOOKUP($G49,Ages!$A$12:$AG$19,31,0)),"")</f>
        <v/>
      </c>
      <c r="N49" s="19"/>
      <c r="O49" s="19"/>
      <c r="P49" s="20" t="str">
        <f t="shared" si="1"/>
        <v/>
      </c>
      <c r="Q49" s="19"/>
      <c r="R49" s="19"/>
      <c r="S49" s="20" t="str">
        <f>IF(AND(Q49&gt;0,R49&gt;0),IF($F49="F",IF(SUM($Q49,$R49)&lt;=35,1.33*($Q49+$R49)-0.013*POWER(($Q49+$R49),2)-2.5,0.546*($Q49+$R49)+9.7),1.21*($Q49+$R49)-0.008*POWER(($Q49+$R49),2)-VLOOKUP($G49,Ages!$A$12:$AD$19,30,0)),"")</f>
        <v/>
      </c>
      <c r="T49" s="18"/>
      <c r="X49" s="21" t="str">
        <f t="shared" si="2"/>
        <v xml:space="preserve"> </v>
      </c>
      <c r="AA49" s="18"/>
      <c r="AB49" s="18"/>
      <c r="AC49" s="18"/>
    </row>
    <row r="50" spans="6:29" s="17" customFormat="1" x14ac:dyDescent="0.2">
      <c r="F50" s="18"/>
      <c r="H50" s="19"/>
      <c r="I50" s="19"/>
      <c r="J50" s="20" t="str">
        <f t="shared" si="0"/>
        <v xml:space="preserve"> </v>
      </c>
      <c r="K50" s="19"/>
      <c r="L50" s="19"/>
      <c r="M50" s="28" t="str">
        <f>IF($L50&gt;0,IF($F50="F",1.11*$L50+VLOOKUP($G50,Ages!$A$3:$AG$10,31,0),1.35*$L50+VLOOKUP($G50,Ages!$A$12:$AG$19,31,0)),"")</f>
        <v/>
      </c>
      <c r="N50" s="19"/>
      <c r="O50" s="19"/>
      <c r="P50" s="20" t="str">
        <f t="shared" si="1"/>
        <v/>
      </c>
      <c r="Q50" s="19"/>
      <c r="R50" s="19"/>
      <c r="S50" s="20" t="str">
        <f>IF(AND(Q50&gt;0,R50&gt;0),IF($F50="F",IF(SUM($Q50,$R50)&lt;=35,1.33*($Q50+$R50)-0.013*POWER(($Q50+$R50),2)-2.5,0.546*($Q50+$R50)+9.7),1.21*($Q50+$R50)-0.008*POWER(($Q50+$R50),2)-VLOOKUP($G50,Ages!$A$12:$AD$19,30,0)),"")</f>
        <v/>
      </c>
      <c r="T50" s="18"/>
      <c r="X50" s="21" t="str">
        <f t="shared" si="2"/>
        <v xml:space="preserve"> </v>
      </c>
      <c r="AA50" s="18"/>
      <c r="AB50" s="18"/>
      <c r="AC50" s="18"/>
    </row>
    <row r="51" spans="6:29" s="17" customFormat="1" x14ac:dyDescent="0.2">
      <c r="F51" s="18"/>
      <c r="H51" s="19"/>
      <c r="I51" s="19"/>
      <c r="J51" s="20" t="str">
        <f t="shared" si="0"/>
        <v xml:space="preserve"> </v>
      </c>
      <c r="K51" s="19"/>
      <c r="L51" s="19"/>
      <c r="M51" s="28" t="str">
        <f>IF($L51&gt;0,IF($F51="F",1.11*$L51+VLOOKUP($G51,Ages!$A$3:$AG$10,31,0),1.35*$L51+VLOOKUP($G51,Ages!$A$12:$AG$19,31,0)),"")</f>
        <v/>
      </c>
      <c r="N51" s="19"/>
      <c r="O51" s="19"/>
      <c r="P51" s="20" t="str">
        <f t="shared" si="1"/>
        <v/>
      </c>
      <c r="Q51" s="19"/>
      <c r="R51" s="19"/>
      <c r="S51" s="20" t="str">
        <f>IF(AND(Q51&gt;0,R51&gt;0),IF($F51="F",IF(SUM($Q51,$R51)&lt;=35,1.33*($Q51+$R51)-0.013*POWER(($Q51+$R51),2)-2.5,0.546*($Q51+$R51)+9.7),1.21*($Q51+$R51)-0.008*POWER(($Q51+$R51),2)-VLOOKUP($G51,Ages!$A$12:$AD$19,30,0)),"")</f>
        <v/>
      </c>
      <c r="T51" s="18"/>
      <c r="X51" s="21" t="str">
        <f t="shared" si="2"/>
        <v xml:space="preserve"> </v>
      </c>
      <c r="AA51" s="18"/>
      <c r="AB51" s="18"/>
      <c r="AC51" s="18"/>
    </row>
    <row r="52" spans="6:29" s="17" customFormat="1" x14ac:dyDescent="0.2">
      <c r="F52" s="18"/>
      <c r="H52" s="19"/>
      <c r="I52" s="19"/>
      <c r="J52" s="20" t="str">
        <f t="shared" si="0"/>
        <v xml:space="preserve"> </v>
      </c>
      <c r="K52" s="19"/>
      <c r="L52" s="19"/>
      <c r="M52" s="28" t="str">
        <f>IF($L52&gt;0,IF($F52="F",1.11*$L52+VLOOKUP($G52,Ages!$A$3:$AG$10,31,0),1.35*$L52+VLOOKUP($G52,Ages!$A$12:$AG$19,31,0)),"")</f>
        <v/>
      </c>
      <c r="N52" s="19"/>
      <c r="O52" s="19"/>
      <c r="P52" s="20" t="str">
        <f t="shared" si="1"/>
        <v/>
      </c>
      <c r="Q52" s="19"/>
      <c r="R52" s="19"/>
      <c r="S52" s="20" t="str">
        <f>IF(AND(Q52&gt;0,R52&gt;0),IF($F52="F",IF(SUM($Q52,$R52)&lt;=35,1.33*($Q52+$R52)-0.013*POWER(($Q52+$R52),2)-2.5,0.546*($Q52+$R52)+9.7),1.21*($Q52+$R52)-0.008*POWER(($Q52+$R52),2)-VLOOKUP($G52,Ages!$A$12:$AD$19,30,0)),"")</f>
        <v/>
      </c>
      <c r="T52" s="18"/>
      <c r="X52" s="21" t="str">
        <f t="shared" si="2"/>
        <v xml:space="preserve"> </v>
      </c>
      <c r="AA52" s="18"/>
      <c r="AB52" s="18"/>
      <c r="AC52" s="18"/>
    </row>
    <row r="53" spans="6:29" s="17" customFormat="1" x14ac:dyDescent="0.2">
      <c r="F53" s="18"/>
      <c r="H53" s="19"/>
      <c r="I53" s="19"/>
      <c r="J53" s="20" t="str">
        <f t="shared" si="0"/>
        <v xml:space="preserve"> </v>
      </c>
      <c r="K53" s="19"/>
      <c r="L53" s="19"/>
      <c r="M53" s="28" t="str">
        <f>IF($L53&gt;0,IF($F53="F",1.11*$L53+VLOOKUP($G53,Ages!$A$3:$AG$10,31,0),1.35*$L53+VLOOKUP($G53,Ages!$A$12:$AG$19,31,0)),"")</f>
        <v/>
      </c>
      <c r="N53" s="19"/>
      <c r="O53" s="19"/>
      <c r="P53" s="20" t="str">
        <f t="shared" si="1"/>
        <v/>
      </c>
      <c r="Q53" s="19"/>
      <c r="R53" s="19"/>
      <c r="S53" s="20" t="str">
        <f>IF(AND(Q53&gt;0,R53&gt;0),IF($F53="F",IF(SUM($Q53,$R53)&lt;=35,1.33*($Q53+$R53)-0.013*POWER(($Q53+$R53),2)-2.5,0.546*($Q53+$R53)+9.7),1.21*($Q53+$R53)-0.008*POWER(($Q53+$R53),2)-VLOOKUP($G53,Ages!$A$12:$AD$19,30,0)),"")</f>
        <v/>
      </c>
      <c r="T53" s="18"/>
      <c r="X53" s="21" t="str">
        <f t="shared" si="2"/>
        <v xml:space="preserve"> </v>
      </c>
      <c r="AA53" s="18"/>
      <c r="AB53" s="18"/>
      <c r="AC53" s="18"/>
    </row>
    <row r="54" spans="6:29" s="17" customFormat="1" x14ac:dyDescent="0.2">
      <c r="F54" s="18"/>
      <c r="H54" s="19"/>
      <c r="I54" s="19"/>
      <c r="J54" s="20" t="str">
        <f t="shared" si="0"/>
        <v xml:space="preserve"> </v>
      </c>
      <c r="K54" s="19"/>
      <c r="L54" s="19"/>
      <c r="M54" s="28" t="str">
        <f>IF($L54&gt;0,IF($F54="F",1.11*$L54+VLOOKUP($G54,Ages!$A$3:$AG$10,31,0),1.35*$L54+VLOOKUP($G54,Ages!$A$12:$AG$19,31,0)),"")</f>
        <v/>
      </c>
      <c r="N54" s="19"/>
      <c r="O54" s="19"/>
      <c r="P54" s="20" t="str">
        <f t="shared" si="1"/>
        <v/>
      </c>
      <c r="Q54" s="19"/>
      <c r="R54" s="19"/>
      <c r="S54" s="20" t="str">
        <f>IF(AND(Q54&gt;0,R54&gt;0),IF($F54="F",IF(SUM($Q54,$R54)&lt;=35,1.33*($Q54+$R54)-0.013*POWER(($Q54+$R54),2)-2.5,0.546*($Q54+$R54)+9.7),1.21*($Q54+$R54)-0.008*POWER(($Q54+$R54),2)-VLOOKUP($G54,Ages!$A$12:$AD$19,30,0)),"")</f>
        <v/>
      </c>
      <c r="T54" s="18"/>
      <c r="X54" s="21" t="str">
        <f t="shared" si="2"/>
        <v xml:space="preserve"> </v>
      </c>
      <c r="AA54" s="18"/>
      <c r="AB54" s="18"/>
      <c r="AC54" s="18"/>
    </row>
    <row r="55" spans="6:29" s="17" customFormat="1" x14ac:dyDescent="0.2">
      <c r="F55" s="18"/>
      <c r="H55" s="19"/>
      <c r="I55" s="19"/>
      <c r="J55" s="20" t="str">
        <f t="shared" si="0"/>
        <v xml:space="preserve"> </v>
      </c>
      <c r="K55" s="19"/>
      <c r="L55" s="19"/>
      <c r="M55" s="28" t="str">
        <f>IF($L55&gt;0,IF($F55="F",1.11*$L55+VLOOKUP($G55,Ages!$A$3:$AG$10,31,0),1.35*$L55+VLOOKUP($G55,Ages!$A$12:$AG$19,31,0)),"")</f>
        <v/>
      </c>
      <c r="N55" s="19"/>
      <c r="O55" s="19"/>
      <c r="P55" s="20" t="str">
        <f t="shared" si="1"/>
        <v/>
      </c>
      <c r="Q55" s="19"/>
      <c r="R55" s="19"/>
      <c r="S55" s="20" t="str">
        <f>IF(AND(Q55&gt;0,R55&gt;0),IF($F55="F",IF(SUM($Q55,$R55)&lt;=35,1.33*($Q55+$R55)-0.013*POWER(($Q55+$R55),2)-2.5,0.546*($Q55+$R55)+9.7),1.21*($Q55+$R55)-0.008*POWER(($Q55+$R55),2)-VLOOKUP($G55,Ages!$A$12:$AD$19,30,0)),"")</f>
        <v/>
      </c>
      <c r="T55" s="18"/>
      <c r="X55" s="21" t="str">
        <f t="shared" si="2"/>
        <v xml:space="preserve"> </v>
      </c>
      <c r="AA55" s="18"/>
      <c r="AB55" s="18"/>
      <c r="AC55" s="18"/>
    </row>
    <row r="56" spans="6:29" s="17" customFormat="1" x14ac:dyDescent="0.2">
      <c r="F56" s="18"/>
      <c r="H56" s="19"/>
      <c r="I56" s="19"/>
      <c r="J56" s="20" t="str">
        <f t="shared" si="0"/>
        <v xml:space="preserve"> </v>
      </c>
      <c r="K56" s="19"/>
      <c r="L56" s="19"/>
      <c r="M56" s="28" t="str">
        <f>IF($L56&gt;0,IF($F56="F",1.11*$L56+VLOOKUP($G56,Ages!$A$3:$AG$10,31,0),1.35*$L56+VLOOKUP($G56,Ages!$A$12:$AG$19,31,0)),"")</f>
        <v/>
      </c>
      <c r="N56" s="19"/>
      <c r="O56" s="19"/>
      <c r="P56" s="20" t="str">
        <f t="shared" si="1"/>
        <v/>
      </c>
      <c r="Q56" s="19"/>
      <c r="R56" s="19"/>
      <c r="S56" s="20" t="str">
        <f>IF(AND(Q56&gt;0,R56&gt;0),IF($F56="F",IF(SUM($Q56,$R56)&lt;=35,1.33*($Q56+$R56)-0.013*POWER(($Q56+$R56),2)-2.5,0.546*($Q56+$R56)+9.7),1.21*($Q56+$R56)-0.008*POWER(($Q56+$R56),2)-VLOOKUP($G56,Ages!$A$12:$AD$19,30,0)),"")</f>
        <v/>
      </c>
      <c r="T56" s="18"/>
      <c r="X56" s="21" t="str">
        <f t="shared" si="2"/>
        <v xml:space="preserve"> </v>
      </c>
      <c r="AA56" s="18"/>
      <c r="AB56" s="18"/>
      <c r="AC56" s="18"/>
    </row>
    <row r="57" spans="6:29" s="17" customFormat="1" x14ac:dyDescent="0.2">
      <c r="F57" s="18"/>
      <c r="H57" s="19"/>
      <c r="I57" s="19"/>
      <c r="J57" s="20" t="str">
        <f t="shared" si="0"/>
        <v xml:space="preserve"> </v>
      </c>
      <c r="K57" s="19"/>
      <c r="L57" s="19"/>
      <c r="M57" s="28" t="str">
        <f>IF($L57&gt;0,IF($F57="F",1.11*$L57+VLOOKUP($G57,Ages!$A$3:$AG$10,31,0),1.35*$L57+VLOOKUP($G57,Ages!$A$12:$AG$19,31,0)),"")</f>
        <v/>
      </c>
      <c r="N57" s="19"/>
      <c r="O57" s="19"/>
      <c r="P57" s="20" t="str">
        <f t="shared" si="1"/>
        <v/>
      </c>
      <c r="Q57" s="19"/>
      <c r="R57" s="19"/>
      <c r="S57" s="20" t="str">
        <f>IF(AND(Q57&gt;0,R57&gt;0),IF($F57="F",IF(SUM($Q57,$R57)&lt;=35,1.33*($Q57+$R57)-0.013*POWER(($Q57+$R57),2)-2.5,0.546*($Q57+$R57)+9.7),1.21*($Q57+$R57)-0.008*POWER(($Q57+$R57),2)-VLOOKUP($G57,Ages!$A$12:$AD$19,30,0)),"")</f>
        <v/>
      </c>
      <c r="T57" s="18"/>
      <c r="X57" s="21" t="str">
        <f t="shared" si="2"/>
        <v xml:space="preserve"> </v>
      </c>
      <c r="AA57" s="18"/>
      <c r="AB57" s="18"/>
      <c r="AC57" s="18"/>
    </row>
    <row r="58" spans="6:29" s="17" customFormat="1" x14ac:dyDescent="0.2">
      <c r="F58" s="18"/>
      <c r="H58" s="19"/>
      <c r="I58" s="19"/>
      <c r="J58" s="20" t="str">
        <f t="shared" si="0"/>
        <v xml:space="preserve"> </v>
      </c>
      <c r="K58" s="19"/>
      <c r="L58" s="19"/>
      <c r="M58" s="28" t="str">
        <f>IF($L58&gt;0,IF($F58="F",1.11*$L58+VLOOKUP($G58,Ages!$A$3:$AG$10,31,0),1.35*$L58+VLOOKUP($G58,Ages!$A$12:$AG$19,31,0)),"")</f>
        <v/>
      </c>
      <c r="N58" s="19"/>
      <c r="O58" s="19"/>
      <c r="P58" s="20" t="str">
        <f t="shared" si="1"/>
        <v/>
      </c>
      <c r="Q58" s="19"/>
      <c r="R58" s="19"/>
      <c r="S58" s="20" t="str">
        <f>IF(AND(Q58&gt;0,R58&gt;0),IF($F58="F",IF(SUM($Q58,$R58)&lt;=35,1.33*($Q58+$R58)-0.013*POWER(($Q58+$R58),2)-2.5,0.546*($Q58+$R58)+9.7),1.21*($Q58+$R58)-0.008*POWER(($Q58+$R58),2)-VLOOKUP($G58,Ages!$A$12:$AD$19,30,0)),"")</f>
        <v/>
      </c>
      <c r="T58" s="18"/>
      <c r="X58" s="21" t="str">
        <f t="shared" si="2"/>
        <v xml:space="preserve"> </v>
      </c>
      <c r="AA58" s="18"/>
      <c r="AB58" s="18"/>
      <c r="AC58" s="18"/>
    </row>
    <row r="59" spans="6:29" s="17" customFormat="1" x14ac:dyDescent="0.2">
      <c r="F59" s="18"/>
      <c r="H59" s="19"/>
      <c r="I59" s="19"/>
      <c r="J59" s="20" t="str">
        <f t="shared" si="0"/>
        <v xml:space="preserve"> </v>
      </c>
      <c r="K59" s="19"/>
      <c r="L59" s="19"/>
      <c r="M59" s="28" t="str">
        <f>IF($L59&gt;0,IF($F59="F",1.11*$L59+VLOOKUP($G59,Ages!$A$3:$AG$10,31,0),1.35*$L59+VLOOKUP($G59,Ages!$A$12:$AG$19,31,0)),"")</f>
        <v/>
      </c>
      <c r="N59" s="19"/>
      <c r="O59" s="19"/>
      <c r="P59" s="20" t="str">
        <f t="shared" si="1"/>
        <v/>
      </c>
      <c r="Q59" s="19"/>
      <c r="R59" s="19"/>
      <c r="S59" s="20" t="str">
        <f>IF(AND(Q59&gt;0,R59&gt;0),IF($F59="F",IF(SUM($Q59,$R59)&lt;=35,1.33*($Q59+$R59)-0.013*POWER(($Q59+$R59),2)-2.5,0.546*($Q59+$R59)+9.7),1.21*($Q59+$R59)-0.008*POWER(($Q59+$R59),2)-VLOOKUP($G59,Ages!$A$12:$AD$19,30,0)),"")</f>
        <v/>
      </c>
      <c r="T59" s="18"/>
      <c r="X59" s="21" t="str">
        <f t="shared" si="2"/>
        <v xml:space="preserve"> </v>
      </c>
      <c r="AA59" s="18"/>
      <c r="AB59" s="18"/>
      <c r="AC59" s="18"/>
    </row>
    <row r="60" spans="6:29" s="17" customFormat="1" x14ac:dyDescent="0.2">
      <c r="F60" s="18"/>
      <c r="H60" s="19"/>
      <c r="I60" s="19"/>
      <c r="J60" s="20" t="str">
        <f t="shared" si="0"/>
        <v xml:space="preserve"> </v>
      </c>
      <c r="K60" s="19"/>
      <c r="L60" s="19"/>
      <c r="M60" s="28" t="str">
        <f>IF($L60&gt;0,IF($F60="F",1.11*$L60+VLOOKUP($G60,Ages!$A$3:$AG$10,31,0),1.35*$L60+VLOOKUP($G60,Ages!$A$12:$AG$19,31,0)),"")</f>
        <v/>
      </c>
      <c r="N60" s="19"/>
      <c r="O60" s="19"/>
      <c r="P60" s="20" t="str">
        <f t="shared" si="1"/>
        <v/>
      </c>
      <c r="Q60" s="19"/>
      <c r="R60" s="19"/>
      <c r="S60" s="20" t="str">
        <f>IF(AND(Q60&gt;0,R60&gt;0),IF($F60="F",IF(SUM($Q60,$R60)&lt;=35,1.33*($Q60+$R60)-0.013*POWER(($Q60+$R60),2)-2.5,0.546*($Q60+$R60)+9.7),1.21*($Q60+$R60)-0.008*POWER(($Q60+$R60),2)-VLOOKUP($G60,Ages!$A$12:$AD$19,30,0)),"")</f>
        <v/>
      </c>
      <c r="T60" s="18"/>
      <c r="X60" s="21" t="str">
        <f t="shared" si="2"/>
        <v xml:space="preserve"> </v>
      </c>
      <c r="AA60" s="18"/>
      <c r="AB60" s="18"/>
      <c r="AC60" s="18"/>
    </row>
    <row r="61" spans="6:29" s="17" customFormat="1" x14ac:dyDescent="0.2">
      <c r="F61" s="18"/>
      <c r="H61" s="19"/>
      <c r="I61" s="19"/>
      <c r="J61" s="20" t="str">
        <f t="shared" si="0"/>
        <v xml:space="preserve"> </v>
      </c>
      <c r="K61" s="19"/>
      <c r="L61" s="19"/>
      <c r="M61" s="28" t="str">
        <f>IF($L61&gt;0,IF($F61="F",1.11*$L61+VLOOKUP($G61,Ages!$A$3:$AG$10,31,0),1.35*$L61+VLOOKUP($G61,Ages!$A$12:$AG$19,31,0)),"")</f>
        <v/>
      </c>
      <c r="N61" s="19"/>
      <c r="O61" s="19"/>
      <c r="P61" s="20" t="str">
        <f t="shared" si="1"/>
        <v/>
      </c>
      <c r="Q61" s="19"/>
      <c r="R61" s="19"/>
      <c r="S61" s="20" t="str">
        <f>IF(AND(Q61&gt;0,R61&gt;0),IF($F61="F",IF(SUM($Q61,$R61)&lt;=35,1.33*($Q61+$R61)-0.013*POWER(($Q61+$R61),2)-2.5,0.546*($Q61+$R61)+9.7),1.21*($Q61+$R61)-0.008*POWER(($Q61+$R61),2)-VLOOKUP($G61,Ages!$A$12:$AD$19,30,0)),"")</f>
        <v/>
      </c>
      <c r="T61" s="18"/>
      <c r="X61" s="21" t="str">
        <f t="shared" si="2"/>
        <v xml:space="preserve"> </v>
      </c>
      <c r="AA61" s="18"/>
      <c r="AB61" s="18"/>
      <c r="AC61" s="18"/>
    </row>
    <row r="62" spans="6:29" s="17" customFormat="1" x14ac:dyDescent="0.2">
      <c r="F62" s="18"/>
      <c r="H62" s="19"/>
      <c r="I62" s="19"/>
      <c r="J62" s="20" t="str">
        <f t="shared" si="0"/>
        <v xml:space="preserve"> </v>
      </c>
      <c r="K62" s="19"/>
      <c r="L62" s="19"/>
      <c r="M62" s="28" t="str">
        <f>IF($L62&gt;0,IF($F62="F",1.11*$L62+VLOOKUP($G62,Ages!$A$3:$AG$10,31,0),1.35*$L62+VLOOKUP($G62,Ages!$A$12:$AG$19,31,0)),"")</f>
        <v/>
      </c>
      <c r="N62" s="19"/>
      <c r="O62" s="19"/>
      <c r="P62" s="20" t="str">
        <f t="shared" si="1"/>
        <v/>
      </c>
      <c r="Q62" s="19"/>
      <c r="R62" s="19"/>
      <c r="S62" s="20" t="str">
        <f>IF(AND(Q62&gt;0,R62&gt;0),IF($F62="F",IF(SUM($Q62,$R62)&lt;=35,1.33*($Q62+$R62)-0.013*POWER(($Q62+$R62),2)-2.5,0.546*($Q62+$R62)+9.7),1.21*($Q62+$R62)-0.008*POWER(($Q62+$R62),2)-VLOOKUP($G62,Ages!$A$12:$AD$19,30,0)),"")</f>
        <v/>
      </c>
      <c r="T62" s="18"/>
      <c r="X62" s="21" t="str">
        <f t="shared" si="2"/>
        <v xml:space="preserve"> </v>
      </c>
      <c r="AA62" s="18"/>
      <c r="AB62" s="18"/>
      <c r="AC62" s="18"/>
    </row>
    <row r="63" spans="6:29" s="17" customFormat="1" x14ac:dyDescent="0.2">
      <c r="F63" s="18"/>
      <c r="H63" s="19"/>
      <c r="I63" s="19"/>
      <c r="J63" s="20" t="str">
        <f t="shared" si="0"/>
        <v xml:space="preserve"> </v>
      </c>
      <c r="K63" s="19"/>
      <c r="L63" s="19"/>
      <c r="M63" s="28" t="str">
        <f>IF($L63&gt;0,IF($F63="F",1.11*$L63+VLOOKUP($G63,Ages!$A$3:$AG$10,31,0),1.35*$L63+VLOOKUP($G63,Ages!$A$12:$AG$19,31,0)),"")</f>
        <v/>
      </c>
      <c r="N63" s="19"/>
      <c r="O63" s="19"/>
      <c r="P63" s="20" t="str">
        <f t="shared" si="1"/>
        <v/>
      </c>
      <c r="Q63" s="19"/>
      <c r="R63" s="19"/>
      <c r="S63" s="20" t="str">
        <f>IF(AND(Q63&gt;0,R63&gt;0),IF($F63="F",IF(SUM($Q63,$R63)&lt;=35,1.33*($Q63+$R63)-0.013*POWER(($Q63+$R63),2)-2.5,0.546*($Q63+$R63)+9.7),1.21*($Q63+$R63)-0.008*POWER(($Q63+$R63),2)-VLOOKUP($G63,Ages!$A$12:$AD$19,30,0)),"")</f>
        <v/>
      </c>
      <c r="T63" s="18"/>
      <c r="X63" s="21" t="str">
        <f t="shared" si="2"/>
        <v xml:space="preserve"> </v>
      </c>
      <c r="AA63" s="18"/>
      <c r="AB63" s="18"/>
      <c r="AC63" s="18"/>
    </row>
    <row r="64" spans="6:29" s="17" customFormat="1" x14ac:dyDescent="0.2">
      <c r="F64" s="18"/>
      <c r="H64" s="19"/>
      <c r="I64" s="19"/>
      <c r="J64" s="20" t="str">
        <f t="shared" si="0"/>
        <v xml:space="preserve"> </v>
      </c>
      <c r="K64" s="19"/>
      <c r="L64" s="19"/>
      <c r="M64" s="28" t="str">
        <f>IF($L64&gt;0,IF($F64="F",1.11*$L64+VLOOKUP($G64,Ages!$A$3:$AG$10,31,0),1.35*$L64+VLOOKUP($G64,Ages!$A$12:$AG$19,31,0)),"")</f>
        <v/>
      </c>
      <c r="N64" s="19"/>
      <c r="O64" s="19"/>
      <c r="P64" s="20" t="str">
        <f t="shared" si="1"/>
        <v/>
      </c>
      <c r="Q64" s="19"/>
      <c r="R64" s="19"/>
      <c r="S64" s="20" t="str">
        <f>IF(AND(Q64&gt;0,R64&gt;0),IF($F64="F",IF(SUM($Q64,$R64)&lt;=35,1.33*($Q64+$R64)-0.013*POWER(($Q64+$R64),2)-2.5,0.546*($Q64+$R64)+9.7),1.21*($Q64+$R64)-0.008*POWER(($Q64+$R64),2)-VLOOKUP($G64,Ages!$A$12:$AD$19,30,0)),"")</f>
        <v/>
      </c>
      <c r="T64" s="18"/>
      <c r="X64" s="21" t="str">
        <f t="shared" si="2"/>
        <v xml:space="preserve"> </v>
      </c>
      <c r="AA64" s="18"/>
      <c r="AB64" s="18"/>
      <c r="AC64" s="18"/>
    </row>
    <row r="65" spans="6:29" s="17" customFormat="1" x14ac:dyDescent="0.2">
      <c r="F65" s="18"/>
      <c r="H65" s="19"/>
      <c r="I65" s="19"/>
      <c r="J65" s="20" t="str">
        <f t="shared" si="0"/>
        <v xml:space="preserve"> </v>
      </c>
      <c r="K65" s="19"/>
      <c r="L65" s="19"/>
      <c r="M65" s="28" t="str">
        <f>IF($L65&gt;0,IF($F65="F",1.11*$L65+VLOOKUP($G65,Ages!$A$3:$AG$10,31,0),1.35*$L65+VLOOKUP($G65,Ages!$A$12:$AG$19,31,0)),"")</f>
        <v/>
      </c>
      <c r="N65" s="19"/>
      <c r="O65" s="19"/>
      <c r="P65" s="20" t="str">
        <f t="shared" si="1"/>
        <v/>
      </c>
      <c r="Q65" s="19"/>
      <c r="R65" s="19"/>
      <c r="S65" s="20" t="str">
        <f>IF(AND(Q65&gt;0,R65&gt;0),IF($F65="F",IF(SUM($Q65,$R65)&lt;=35,1.33*($Q65+$R65)-0.013*POWER(($Q65+$R65),2)-2.5,0.546*($Q65+$R65)+9.7),1.21*($Q65+$R65)-0.008*POWER(($Q65+$R65),2)-VLOOKUP($G65,Ages!$A$12:$AD$19,30,0)),"")</f>
        <v/>
      </c>
      <c r="T65" s="18"/>
      <c r="X65" s="21" t="str">
        <f t="shared" si="2"/>
        <v xml:space="preserve"> </v>
      </c>
      <c r="AA65" s="18"/>
      <c r="AB65" s="18"/>
      <c r="AC65" s="18"/>
    </row>
    <row r="66" spans="6:29" s="17" customFormat="1" x14ac:dyDescent="0.2">
      <c r="F66" s="18"/>
      <c r="H66" s="19"/>
      <c r="I66" s="19"/>
      <c r="J66" s="20" t="str">
        <f t="shared" si="0"/>
        <v xml:space="preserve"> </v>
      </c>
      <c r="K66" s="19"/>
      <c r="L66" s="19"/>
      <c r="M66" s="28" t="str">
        <f>IF($L66&gt;0,IF($F66="F",1.11*$L66+VLOOKUP($G66,Ages!$A$3:$AG$10,31,0),1.35*$L66+VLOOKUP($G66,Ages!$A$12:$AG$19,31,0)),"")</f>
        <v/>
      </c>
      <c r="N66" s="19"/>
      <c r="O66" s="19"/>
      <c r="P66" s="20" t="str">
        <f t="shared" si="1"/>
        <v/>
      </c>
      <c r="Q66" s="19"/>
      <c r="R66" s="19"/>
      <c r="S66" s="20" t="str">
        <f>IF(AND(Q66&gt;0,R66&gt;0),IF($F66="F",IF(SUM($Q66,$R66)&lt;=35,1.33*($Q66+$R66)-0.013*POWER(($Q66+$R66),2)-2.5,0.546*($Q66+$R66)+9.7),1.21*($Q66+$R66)-0.008*POWER(($Q66+$R66),2)-VLOOKUP($G66,Ages!$A$12:$AD$19,30,0)),"")</f>
        <v/>
      </c>
      <c r="T66" s="18"/>
      <c r="X66" s="21" t="str">
        <f t="shared" si="2"/>
        <v xml:space="preserve"> </v>
      </c>
      <c r="AA66" s="18"/>
      <c r="AB66" s="18"/>
      <c r="AC66" s="18"/>
    </row>
    <row r="67" spans="6:29" s="17" customFormat="1" x14ac:dyDescent="0.2">
      <c r="F67" s="18"/>
      <c r="H67" s="19"/>
      <c r="I67" s="19"/>
      <c r="J67" s="20" t="str">
        <f t="shared" si="0"/>
        <v xml:space="preserve"> </v>
      </c>
      <c r="K67" s="19"/>
      <c r="L67" s="19"/>
      <c r="M67" s="28" t="str">
        <f>IF($L67&gt;0,IF($F67="F",1.11*$L67+VLOOKUP($G67,Ages!$A$3:$AG$10,31,0),1.35*$L67+VLOOKUP($G67,Ages!$A$12:$AG$19,31,0)),"")</f>
        <v/>
      </c>
      <c r="N67" s="19"/>
      <c r="O67" s="19"/>
      <c r="P67" s="20" t="str">
        <f t="shared" si="1"/>
        <v/>
      </c>
      <c r="Q67" s="19"/>
      <c r="R67" s="19"/>
      <c r="S67" s="20" t="str">
        <f>IF(AND(Q67&gt;0,R67&gt;0),IF($F67="F",IF(SUM($Q67,$R67)&lt;=35,1.33*($Q67+$R67)-0.013*POWER(($Q67+$R67),2)-2.5,0.546*($Q67+$R67)+9.7),1.21*($Q67+$R67)-0.008*POWER(($Q67+$R67),2)-VLOOKUP($G67,Ages!$A$12:$AD$19,30,0)),"")</f>
        <v/>
      </c>
      <c r="T67" s="18"/>
      <c r="X67" s="21" t="str">
        <f t="shared" si="2"/>
        <v xml:space="preserve"> </v>
      </c>
      <c r="AA67" s="18"/>
      <c r="AB67" s="18"/>
      <c r="AC67" s="18"/>
    </row>
    <row r="68" spans="6:29" s="17" customFormat="1" x14ac:dyDescent="0.2">
      <c r="F68" s="18"/>
      <c r="H68" s="19"/>
      <c r="I68" s="19"/>
      <c r="J68" s="20" t="str">
        <f t="shared" si="0"/>
        <v xml:space="preserve"> </v>
      </c>
      <c r="K68" s="19"/>
      <c r="L68" s="19"/>
      <c r="M68" s="28" t="str">
        <f>IF($L68&gt;0,IF($F68="F",1.11*$L68+VLOOKUP($G68,Ages!$A$3:$AG$10,31,0),1.35*$L68+VLOOKUP($G68,Ages!$A$12:$AG$19,31,0)),"")</f>
        <v/>
      </c>
      <c r="N68" s="19"/>
      <c r="O68" s="19"/>
      <c r="P68" s="20" t="str">
        <f t="shared" si="1"/>
        <v/>
      </c>
      <c r="Q68" s="19"/>
      <c r="R68" s="19"/>
      <c r="S68" s="20" t="str">
        <f>IF(AND(Q68&gt;0,R68&gt;0),IF($F68="F",IF(SUM($Q68,$R68)&lt;=35,1.33*($Q68+$R68)-0.013*POWER(($Q68+$R68),2)-2.5,0.546*($Q68+$R68)+9.7),1.21*($Q68+$R68)-0.008*POWER(($Q68+$R68),2)-VLOOKUP($G68,Ages!$A$12:$AD$19,30,0)),"")</f>
        <v/>
      </c>
      <c r="T68" s="18"/>
      <c r="X68" s="21" t="str">
        <f t="shared" si="2"/>
        <v xml:space="preserve"> </v>
      </c>
      <c r="AA68" s="18"/>
      <c r="AB68" s="18"/>
      <c r="AC68" s="18"/>
    </row>
    <row r="69" spans="6:29" s="17" customFormat="1" x14ac:dyDescent="0.2">
      <c r="F69" s="18"/>
      <c r="H69" s="19"/>
      <c r="I69" s="19"/>
      <c r="J69" s="20" t="str">
        <f t="shared" si="0"/>
        <v xml:space="preserve"> </v>
      </c>
      <c r="K69" s="19"/>
      <c r="L69" s="19"/>
      <c r="M69" s="28" t="str">
        <f>IF($L69&gt;0,IF($F69="F",1.11*$L69+VLOOKUP($G69,Ages!$A$3:$AG$10,31,0),1.35*$L69+VLOOKUP($G69,Ages!$A$12:$AG$19,31,0)),"")</f>
        <v/>
      </c>
      <c r="N69" s="19"/>
      <c r="O69" s="19"/>
      <c r="P69" s="20" t="str">
        <f t="shared" si="1"/>
        <v/>
      </c>
      <c r="Q69" s="19"/>
      <c r="R69" s="19"/>
      <c r="S69" s="20" t="str">
        <f>IF(AND(Q69&gt;0,R69&gt;0),IF($F69="F",IF(SUM($Q69,$R69)&lt;=35,1.33*($Q69+$R69)-0.013*POWER(($Q69+$R69),2)-2.5,0.546*($Q69+$R69)+9.7),1.21*($Q69+$R69)-0.008*POWER(($Q69+$R69),2)-VLOOKUP($G69,Ages!$A$12:$AD$19,30,0)),"")</f>
        <v/>
      </c>
      <c r="T69" s="18"/>
      <c r="X69" s="21" t="str">
        <f t="shared" si="2"/>
        <v xml:space="preserve"> </v>
      </c>
      <c r="AA69" s="18"/>
      <c r="AB69" s="18"/>
      <c r="AC69" s="18"/>
    </row>
    <row r="70" spans="6:29" s="17" customFormat="1" x14ac:dyDescent="0.2">
      <c r="F70" s="18"/>
      <c r="H70" s="19"/>
      <c r="I70" s="19"/>
      <c r="J70" s="20" t="str">
        <f t="shared" si="0"/>
        <v xml:space="preserve"> </v>
      </c>
      <c r="K70" s="19"/>
      <c r="L70" s="19"/>
      <c r="M70" s="28" t="str">
        <f>IF($L70&gt;0,IF($F70="F",1.11*$L70+VLOOKUP($G70,Ages!$A$3:$AG$10,31,0),1.35*$L70+VLOOKUP($G70,Ages!$A$12:$AG$19,31,0)),"")</f>
        <v/>
      </c>
      <c r="N70" s="19"/>
      <c r="O70" s="19"/>
      <c r="P70" s="20" t="str">
        <f t="shared" si="1"/>
        <v/>
      </c>
      <c r="Q70" s="19"/>
      <c r="R70" s="19"/>
      <c r="S70" s="20" t="str">
        <f>IF(AND(Q70&gt;0,R70&gt;0),IF($F70="F",IF(SUM($Q70,$R70)&lt;=35,1.33*($Q70+$R70)-0.013*POWER(($Q70+$R70),2)-2.5,0.546*($Q70+$R70)+9.7),1.21*($Q70+$R70)-0.008*POWER(($Q70+$R70),2)-VLOOKUP($G70,Ages!$A$12:$AD$19,30,0)),"")</f>
        <v/>
      </c>
      <c r="T70" s="18"/>
      <c r="X70" s="21" t="str">
        <f t="shared" si="2"/>
        <v xml:space="preserve"> </v>
      </c>
      <c r="AA70" s="18"/>
      <c r="AB70" s="18"/>
      <c r="AC70" s="18"/>
    </row>
    <row r="71" spans="6:29" s="17" customFormat="1" x14ac:dyDescent="0.2">
      <c r="F71" s="18"/>
      <c r="H71" s="19"/>
      <c r="I71" s="19"/>
      <c r="J71" s="20" t="str">
        <f t="shared" ref="J71:J134" si="3">IF(AND(H71&gt;0,I71&gt;0),(I71/(H71*H71))*703, " ")</f>
        <v xml:space="preserve"> </v>
      </c>
      <c r="K71" s="19"/>
      <c r="L71" s="19"/>
      <c r="M71" s="28" t="str">
        <f>IF($L71&gt;0,IF($F71="F",1.11*$L71+VLOOKUP($G71,Ages!$A$3:$AG$10,31,0),1.35*$L71+VLOOKUP($G71,Ages!$A$12:$AG$19,31,0)),"")</f>
        <v/>
      </c>
      <c r="N71" s="19"/>
      <c r="O71" s="19"/>
      <c r="P71" s="20" t="str">
        <f t="shared" ref="P71:P134" si="4">IF(AND(N71&gt;0,O71&gt;0),IF($F71="F",0.61*($N71+$O71)+5,0.735*($N71+$O71)+1),"")</f>
        <v/>
      </c>
      <c r="Q71" s="19"/>
      <c r="R71" s="19"/>
      <c r="S71" s="20" t="str">
        <f>IF(AND(Q71&gt;0,R71&gt;0),IF($F71="F",IF(SUM($Q71,$R71)&lt;=35,1.33*($Q71+$R71)-0.013*POWER(($Q71+$R71),2)-2.5,0.546*($Q71+$R71)+9.7),1.21*($Q71+$R71)-0.008*POWER(($Q71+$R71),2)-VLOOKUP($G71,Ages!$A$12:$AD$19,30,0)),"")</f>
        <v/>
      </c>
      <c r="T71" s="18"/>
      <c r="X71" s="21" t="str">
        <f t="shared" ref="X71:X134" si="5">IF(AND(H71&gt;0,I71&gt;0,V71&gt;0,(V71*60+W71 &lt; 781)),(IF(F71="F",(0.21*(G71*0)-(0.84*J71)-(8.41*(V71+(W71/60)))+(0.34*(V71+(W71/60))*(V71+(W71/60)))+(108.94)),IF(F71="M",(0.21*(G71*1)-(0.84*J71)-(8.41*(V71+(W71/60)))+(0.34*(V71+(W71/60))*(V71+(W71/60)))+(108.94))," ")))," ")</f>
        <v xml:space="preserve"> </v>
      </c>
      <c r="AA71" s="18"/>
      <c r="AB71" s="18"/>
      <c r="AC71" s="18"/>
    </row>
    <row r="72" spans="6:29" s="17" customFormat="1" x14ac:dyDescent="0.2">
      <c r="F72" s="18"/>
      <c r="H72" s="19"/>
      <c r="I72" s="19"/>
      <c r="J72" s="20" t="str">
        <f t="shared" si="3"/>
        <v xml:space="preserve"> </v>
      </c>
      <c r="K72" s="19"/>
      <c r="L72" s="19"/>
      <c r="M72" s="28" t="str">
        <f>IF($L72&gt;0,IF($F72="F",1.11*$L72+VLOOKUP($G72,Ages!$A$3:$AG$10,31,0),1.35*$L72+VLOOKUP($G72,Ages!$A$12:$AG$19,31,0)),"")</f>
        <v/>
      </c>
      <c r="N72" s="19"/>
      <c r="O72" s="19"/>
      <c r="P72" s="20" t="str">
        <f t="shared" si="4"/>
        <v/>
      </c>
      <c r="Q72" s="19"/>
      <c r="R72" s="19"/>
      <c r="S72" s="20" t="str">
        <f>IF(AND(Q72&gt;0,R72&gt;0),IF($F72="F",IF(SUM($Q72,$R72)&lt;=35,1.33*($Q72+$R72)-0.013*POWER(($Q72+$R72),2)-2.5,0.546*($Q72+$R72)+9.7),1.21*($Q72+$R72)-0.008*POWER(($Q72+$R72),2)-VLOOKUP($G72,Ages!$A$12:$AD$19,30,0)),"")</f>
        <v/>
      </c>
      <c r="T72" s="18"/>
      <c r="X72" s="21" t="str">
        <f t="shared" si="5"/>
        <v xml:space="preserve"> </v>
      </c>
      <c r="AA72" s="18"/>
      <c r="AB72" s="18"/>
      <c r="AC72" s="18"/>
    </row>
    <row r="73" spans="6:29" s="17" customFormat="1" x14ac:dyDescent="0.2">
      <c r="F73" s="18"/>
      <c r="H73" s="19"/>
      <c r="I73" s="19"/>
      <c r="J73" s="20" t="str">
        <f t="shared" si="3"/>
        <v xml:space="preserve"> </v>
      </c>
      <c r="K73" s="19"/>
      <c r="L73" s="19"/>
      <c r="M73" s="28" t="str">
        <f>IF($L73&gt;0,IF($F73="F",1.11*$L73+VLOOKUP($G73,Ages!$A$3:$AG$10,31,0),1.35*$L73+VLOOKUP($G73,Ages!$A$12:$AG$19,31,0)),"")</f>
        <v/>
      </c>
      <c r="N73" s="19"/>
      <c r="O73" s="19"/>
      <c r="P73" s="20" t="str">
        <f t="shared" si="4"/>
        <v/>
      </c>
      <c r="Q73" s="19"/>
      <c r="R73" s="19"/>
      <c r="S73" s="20" t="str">
        <f>IF(AND(Q73&gt;0,R73&gt;0),IF($F73="F",IF(SUM($Q73,$R73)&lt;=35,1.33*($Q73+$R73)-0.013*POWER(($Q73+$R73),2)-2.5,0.546*($Q73+$R73)+9.7),1.21*($Q73+$R73)-0.008*POWER(($Q73+$R73),2)-VLOOKUP($G73,Ages!$A$12:$AD$19,30,0)),"")</f>
        <v/>
      </c>
      <c r="T73" s="18"/>
      <c r="X73" s="21" t="str">
        <f t="shared" si="5"/>
        <v xml:space="preserve"> </v>
      </c>
      <c r="AA73" s="18"/>
      <c r="AB73" s="18"/>
      <c r="AC73" s="18"/>
    </row>
    <row r="74" spans="6:29" s="17" customFormat="1" x14ac:dyDescent="0.2">
      <c r="F74" s="18"/>
      <c r="H74" s="19"/>
      <c r="I74" s="19"/>
      <c r="J74" s="20" t="str">
        <f t="shared" si="3"/>
        <v xml:space="preserve"> </v>
      </c>
      <c r="K74" s="19"/>
      <c r="L74" s="19"/>
      <c r="M74" s="28" t="str">
        <f>IF($L74&gt;0,IF($F74="F",1.11*$L74+VLOOKUP($G74,Ages!$A$3:$AG$10,31,0),1.35*$L74+VLOOKUP($G74,Ages!$A$12:$AG$19,31,0)),"")</f>
        <v/>
      </c>
      <c r="N74" s="19"/>
      <c r="O74" s="19"/>
      <c r="P74" s="20" t="str">
        <f t="shared" si="4"/>
        <v/>
      </c>
      <c r="Q74" s="19"/>
      <c r="R74" s="19"/>
      <c r="S74" s="20" t="str">
        <f>IF(AND(Q74&gt;0,R74&gt;0),IF($F74="F",IF(SUM($Q74,$R74)&lt;=35,1.33*($Q74+$R74)-0.013*POWER(($Q74+$R74),2)-2.5,0.546*($Q74+$R74)+9.7),1.21*($Q74+$R74)-0.008*POWER(($Q74+$R74),2)-VLOOKUP($G74,Ages!$A$12:$AD$19,30,0)),"")</f>
        <v/>
      </c>
      <c r="T74" s="18"/>
      <c r="X74" s="21" t="str">
        <f t="shared" si="5"/>
        <v xml:space="preserve"> </v>
      </c>
      <c r="AA74" s="18"/>
      <c r="AB74" s="18"/>
      <c r="AC74" s="18"/>
    </row>
    <row r="75" spans="6:29" s="17" customFormat="1" x14ac:dyDescent="0.2">
      <c r="F75" s="18"/>
      <c r="H75" s="19"/>
      <c r="I75" s="19"/>
      <c r="J75" s="20" t="str">
        <f t="shared" si="3"/>
        <v xml:space="preserve"> </v>
      </c>
      <c r="K75" s="19"/>
      <c r="L75" s="19"/>
      <c r="M75" s="28" t="str">
        <f>IF($L75&gt;0,IF($F75="F",1.11*$L75+VLOOKUP($G75,Ages!$A$3:$AG$10,31,0),1.35*$L75+VLOOKUP($G75,Ages!$A$12:$AG$19,31,0)),"")</f>
        <v/>
      </c>
      <c r="N75" s="19"/>
      <c r="O75" s="19"/>
      <c r="P75" s="20" t="str">
        <f t="shared" si="4"/>
        <v/>
      </c>
      <c r="Q75" s="19"/>
      <c r="R75" s="19"/>
      <c r="S75" s="20" t="str">
        <f>IF(AND(Q75&gt;0,R75&gt;0),IF($F75="F",IF(SUM($Q75,$R75)&lt;=35,1.33*($Q75+$R75)-0.013*POWER(($Q75+$R75),2)-2.5,0.546*($Q75+$R75)+9.7),1.21*($Q75+$R75)-0.008*POWER(($Q75+$R75),2)-VLOOKUP($G75,Ages!$A$12:$AD$19,30,0)),"")</f>
        <v/>
      </c>
      <c r="T75" s="18"/>
      <c r="X75" s="21" t="str">
        <f t="shared" si="5"/>
        <v xml:space="preserve"> </v>
      </c>
      <c r="AA75" s="18"/>
      <c r="AB75" s="18"/>
      <c r="AC75" s="18"/>
    </row>
    <row r="76" spans="6:29" s="17" customFormat="1" x14ac:dyDescent="0.2">
      <c r="F76" s="18"/>
      <c r="H76" s="19"/>
      <c r="I76" s="19"/>
      <c r="J76" s="20" t="str">
        <f t="shared" si="3"/>
        <v xml:space="preserve"> </v>
      </c>
      <c r="K76" s="19"/>
      <c r="L76" s="19"/>
      <c r="M76" s="28" t="str">
        <f>IF($L76&gt;0,IF($F76="F",1.11*$L76+VLOOKUP($G76,Ages!$A$3:$AG$10,31,0),1.35*$L76+VLOOKUP($G76,Ages!$A$12:$AG$19,31,0)),"")</f>
        <v/>
      </c>
      <c r="N76" s="19"/>
      <c r="O76" s="19"/>
      <c r="P76" s="20" t="str">
        <f t="shared" si="4"/>
        <v/>
      </c>
      <c r="Q76" s="19"/>
      <c r="R76" s="19"/>
      <c r="S76" s="20" t="str">
        <f>IF(AND(Q76&gt;0,R76&gt;0),IF($F76="F",IF(SUM($Q76,$R76)&lt;=35,1.33*($Q76+$R76)-0.013*POWER(($Q76+$R76),2)-2.5,0.546*($Q76+$R76)+9.7),1.21*($Q76+$R76)-0.008*POWER(($Q76+$R76),2)-VLOOKUP($G76,Ages!$A$12:$AD$19,30,0)),"")</f>
        <v/>
      </c>
      <c r="T76" s="18"/>
      <c r="X76" s="21" t="str">
        <f t="shared" si="5"/>
        <v xml:space="preserve"> </v>
      </c>
      <c r="AA76" s="18"/>
      <c r="AB76" s="18"/>
      <c r="AC76" s="18"/>
    </row>
    <row r="77" spans="6:29" s="17" customFormat="1" x14ac:dyDescent="0.2">
      <c r="F77" s="18"/>
      <c r="H77" s="19"/>
      <c r="I77" s="19"/>
      <c r="J77" s="20" t="str">
        <f t="shared" si="3"/>
        <v xml:space="preserve"> </v>
      </c>
      <c r="K77" s="19"/>
      <c r="L77" s="19"/>
      <c r="M77" s="28" t="str">
        <f>IF($L77&gt;0,IF($F77="F",1.11*$L77+VLOOKUP($G77,Ages!$A$3:$AG$10,31,0),1.35*$L77+VLOOKUP($G77,Ages!$A$12:$AG$19,31,0)),"")</f>
        <v/>
      </c>
      <c r="N77" s="19"/>
      <c r="O77" s="19"/>
      <c r="P77" s="20" t="str">
        <f t="shared" si="4"/>
        <v/>
      </c>
      <c r="Q77" s="19"/>
      <c r="R77" s="19"/>
      <c r="S77" s="20" t="str">
        <f>IF(AND(Q77&gt;0,R77&gt;0),IF($F77="F",IF(SUM($Q77,$R77)&lt;=35,1.33*($Q77+$R77)-0.013*POWER(($Q77+$R77),2)-2.5,0.546*($Q77+$R77)+9.7),1.21*($Q77+$R77)-0.008*POWER(($Q77+$R77),2)-VLOOKUP($G77,Ages!$A$12:$AD$19,30,0)),"")</f>
        <v/>
      </c>
      <c r="T77" s="18"/>
      <c r="X77" s="21" t="str">
        <f t="shared" si="5"/>
        <v xml:space="preserve"> </v>
      </c>
      <c r="AA77" s="18"/>
      <c r="AB77" s="18"/>
      <c r="AC77" s="18"/>
    </row>
    <row r="78" spans="6:29" s="17" customFormat="1" x14ac:dyDescent="0.2">
      <c r="F78" s="18"/>
      <c r="H78" s="19"/>
      <c r="I78" s="19"/>
      <c r="J78" s="20" t="str">
        <f t="shared" si="3"/>
        <v xml:space="preserve"> </v>
      </c>
      <c r="K78" s="19"/>
      <c r="L78" s="19"/>
      <c r="M78" s="28" t="str">
        <f>IF($L78&gt;0,IF($F78="F",1.11*$L78+VLOOKUP($G78,Ages!$A$3:$AG$10,31,0),1.35*$L78+VLOOKUP($G78,Ages!$A$12:$AG$19,31,0)),"")</f>
        <v/>
      </c>
      <c r="N78" s="19"/>
      <c r="O78" s="19"/>
      <c r="P78" s="20" t="str">
        <f t="shared" si="4"/>
        <v/>
      </c>
      <c r="Q78" s="19"/>
      <c r="R78" s="19"/>
      <c r="S78" s="20" t="str">
        <f>IF(AND(Q78&gt;0,R78&gt;0),IF($F78="F",IF(SUM($Q78,$R78)&lt;=35,1.33*($Q78+$R78)-0.013*POWER(($Q78+$R78),2)-2.5,0.546*($Q78+$R78)+9.7),1.21*($Q78+$R78)-0.008*POWER(($Q78+$R78),2)-VLOOKUP($G78,Ages!$A$12:$AD$19,30,0)),"")</f>
        <v/>
      </c>
      <c r="T78" s="18"/>
      <c r="X78" s="21" t="str">
        <f t="shared" si="5"/>
        <v xml:space="preserve"> </v>
      </c>
      <c r="AA78" s="18"/>
      <c r="AB78" s="18"/>
      <c r="AC78" s="18"/>
    </row>
    <row r="79" spans="6:29" s="17" customFormat="1" x14ac:dyDescent="0.2">
      <c r="F79" s="18"/>
      <c r="H79" s="19"/>
      <c r="I79" s="19"/>
      <c r="J79" s="20" t="str">
        <f t="shared" si="3"/>
        <v xml:space="preserve"> </v>
      </c>
      <c r="K79" s="19"/>
      <c r="L79" s="19"/>
      <c r="M79" s="28" t="str">
        <f>IF($L79&gt;0,IF($F79="F",1.11*$L79+VLOOKUP($G79,Ages!$A$3:$AG$10,31,0),1.35*$L79+VLOOKUP($G79,Ages!$A$12:$AG$19,31,0)),"")</f>
        <v/>
      </c>
      <c r="N79" s="19"/>
      <c r="O79" s="19"/>
      <c r="P79" s="20" t="str">
        <f t="shared" si="4"/>
        <v/>
      </c>
      <c r="Q79" s="19"/>
      <c r="R79" s="19"/>
      <c r="S79" s="20" t="str">
        <f>IF(AND(Q79&gt;0,R79&gt;0),IF($F79="F",IF(SUM($Q79,$R79)&lt;=35,1.33*($Q79+$R79)-0.013*POWER(($Q79+$R79),2)-2.5,0.546*($Q79+$R79)+9.7),1.21*($Q79+$R79)-0.008*POWER(($Q79+$R79),2)-VLOOKUP($G79,Ages!$A$12:$AD$19,30,0)),"")</f>
        <v/>
      </c>
      <c r="T79" s="18"/>
      <c r="X79" s="21" t="str">
        <f t="shared" si="5"/>
        <v xml:space="preserve"> </v>
      </c>
      <c r="AA79" s="18"/>
      <c r="AB79" s="18"/>
      <c r="AC79" s="18"/>
    </row>
    <row r="80" spans="6:29" s="17" customFormat="1" x14ac:dyDescent="0.2">
      <c r="F80" s="18"/>
      <c r="H80" s="19"/>
      <c r="I80" s="19"/>
      <c r="J80" s="20" t="str">
        <f t="shared" si="3"/>
        <v xml:space="preserve"> </v>
      </c>
      <c r="K80" s="19"/>
      <c r="L80" s="19"/>
      <c r="M80" s="28" t="str">
        <f>IF($L80&gt;0,IF($F80="F",1.11*$L80+VLOOKUP($G80,Ages!$A$3:$AG$10,31,0),1.35*$L80+VLOOKUP($G80,Ages!$A$12:$AG$19,31,0)),"")</f>
        <v/>
      </c>
      <c r="N80" s="19"/>
      <c r="O80" s="19"/>
      <c r="P80" s="20" t="str">
        <f t="shared" si="4"/>
        <v/>
      </c>
      <c r="Q80" s="19"/>
      <c r="R80" s="19"/>
      <c r="S80" s="20" t="str">
        <f>IF(AND(Q80&gt;0,R80&gt;0),IF($F80="F",IF(SUM($Q80,$R80)&lt;=35,1.33*($Q80+$R80)-0.013*POWER(($Q80+$R80),2)-2.5,0.546*($Q80+$R80)+9.7),1.21*($Q80+$R80)-0.008*POWER(($Q80+$R80),2)-VLOOKUP($G80,Ages!$A$12:$AD$19,30,0)),"")</f>
        <v/>
      </c>
      <c r="T80" s="18"/>
      <c r="X80" s="21" t="str">
        <f t="shared" si="5"/>
        <v xml:space="preserve"> </v>
      </c>
      <c r="AA80" s="18"/>
      <c r="AB80" s="18"/>
      <c r="AC80" s="18"/>
    </row>
    <row r="81" spans="6:29" s="17" customFormat="1" x14ac:dyDescent="0.2">
      <c r="F81" s="18"/>
      <c r="H81" s="19"/>
      <c r="I81" s="19"/>
      <c r="J81" s="20" t="str">
        <f t="shared" si="3"/>
        <v xml:space="preserve"> </v>
      </c>
      <c r="K81" s="19"/>
      <c r="L81" s="19"/>
      <c r="M81" s="28" t="str">
        <f>IF($L81&gt;0,IF($F81="F",1.11*$L81+VLOOKUP($G81,Ages!$A$3:$AG$10,31,0),1.35*$L81+VLOOKUP($G81,Ages!$A$12:$AG$19,31,0)),"")</f>
        <v/>
      </c>
      <c r="N81" s="19"/>
      <c r="O81" s="19"/>
      <c r="P81" s="20" t="str">
        <f t="shared" si="4"/>
        <v/>
      </c>
      <c r="Q81" s="19"/>
      <c r="R81" s="19"/>
      <c r="S81" s="20" t="str">
        <f>IF(AND(Q81&gt;0,R81&gt;0),IF($F81="F",IF(SUM($Q81,$R81)&lt;=35,1.33*($Q81+$R81)-0.013*POWER(($Q81+$R81),2)-2.5,0.546*($Q81+$R81)+9.7),1.21*($Q81+$R81)-0.008*POWER(($Q81+$R81),2)-VLOOKUP($G81,Ages!$A$12:$AD$19,30,0)),"")</f>
        <v/>
      </c>
      <c r="T81" s="18"/>
      <c r="X81" s="21" t="str">
        <f t="shared" si="5"/>
        <v xml:space="preserve"> </v>
      </c>
      <c r="AA81" s="18"/>
      <c r="AB81" s="18"/>
      <c r="AC81" s="18"/>
    </row>
    <row r="82" spans="6:29" s="17" customFormat="1" x14ac:dyDescent="0.2">
      <c r="F82" s="18"/>
      <c r="H82" s="19"/>
      <c r="I82" s="19"/>
      <c r="J82" s="20" t="str">
        <f t="shared" si="3"/>
        <v xml:space="preserve"> </v>
      </c>
      <c r="K82" s="19"/>
      <c r="L82" s="19"/>
      <c r="M82" s="28" t="str">
        <f>IF($L82&gt;0,IF($F82="F",1.11*$L82+VLOOKUP($G82,Ages!$A$3:$AG$10,31,0),1.35*$L82+VLOOKUP($G82,Ages!$A$12:$AG$19,31,0)),"")</f>
        <v/>
      </c>
      <c r="N82" s="19"/>
      <c r="O82" s="19"/>
      <c r="P82" s="20" t="str">
        <f t="shared" si="4"/>
        <v/>
      </c>
      <c r="Q82" s="19"/>
      <c r="R82" s="19"/>
      <c r="S82" s="20" t="str">
        <f>IF(AND(Q82&gt;0,R82&gt;0),IF($F82="F",IF(SUM($Q82,$R82)&lt;=35,1.33*($Q82+$R82)-0.013*POWER(($Q82+$R82),2)-2.5,0.546*($Q82+$R82)+9.7),1.21*($Q82+$R82)-0.008*POWER(($Q82+$R82),2)-VLOOKUP($G82,Ages!$A$12:$AD$19,30,0)),"")</f>
        <v/>
      </c>
      <c r="T82" s="18"/>
      <c r="X82" s="21" t="str">
        <f t="shared" si="5"/>
        <v xml:space="preserve"> </v>
      </c>
      <c r="AA82" s="18"/>
      <c r="AB82" s="18"/>
      <c r="AC82" s="18"/>
    </row>
    <row r="83" spans="6:29" s="17" customFormat="1" x14ac:dyDescent="0.2">
      <c r="F83" s="18"/>
      <c r="H83" s="19"/>
      <c r="I83" s="19"/>
      <c r="J83" s="20" t="str">
        <f t="shared" si="3"/>
        <v xml:space="preserve"> </v>
      </c>
      <c r="K83" s="19"/>
      <c r="L83" s="19"/>
      <c r="M83" s="28" t="str">
        <f>IF($L83&gt;0,IF($F83="F",1.11*$L83+VLOOKUP($G83,Ages!$A$3:$AG$10,31,0),1.35*$L83+VLOOKUP($G83,Ages!$A$12:$AG$19,31,0)),"")</f>
        <v/>
      </c>
      <c r="N83" s="19"/>
      <c r="O83" s="19"/>
      <c r="P83" s="20" t="str">
        <f t="shared" si="4"/>
        <v/>
      </c>
      <c r="Q83" s="19"/>
      <c r="R83" s="19"/>
      <c r="S83" s="20" t="str">
        <f>IF(AND(Q83&gt;0,R83&gt;0),IF($F83="F",IF(SUM($Q83,$R83)&lt;=35,1.33*($Q83+$R83)-0.013*POWER(($Q83+$R83),2)-2.5,0.546*($Q83+$R83)+9.7),1.21*($Q83+$R83)-0.008*POWER(($Q83+$R83),2)-VLOOKUP($G83,Ages!$A$12:$AD$19,30,0)),"")</f>
        <v/>
      </c>
      <c r="T83" s="18"/>
      <c r="X83" s="21" t="str">
        <f t="shared" si="5"/>
        <v xml:space="preserve"> </v>
      </c>
      <c r="AA83" s="18"/>
      <c r="AB83" s="18"/>
      <c r="AC83" s="18"/>
    </row>
    <row r="84" spans="6:29" s="17" customFormat="1" x14ac:dyDescent="0.2">
      <c r="F84" s="18"/>
      <c r="H84" s="19"/>
      <c r="I84" s="19"/>
      <c r="J84" s="20" t="str">
        <f t="shared" si="3"/>
        <v xml:space="preserve"> </v>
      </c>
      <c r="K84" s="19"/>
      <c r="L84" s="19"/>
      <c r="M84" s="28" t="str">
        <f>IF($L84&gt;0,IF($F84="F",1.11*$L84+VLOOKUP($G84,Ages!$A$3:$AG$10,31,0),1.35*$L84+VLOOKUP($G84,Ages!$A$12:$AG$19,31,0)),"")</f>
        <v/>
      </c>
      <c r="N84" s="19"/>
      <c r="O84" s="19"/>
      <c r="P84" s="20" t="str">
        <f t="shared" si="4"/>
        <v/>
      </c>
      <c r="Q84" s="19"/>
      <c r="R84" s="19"/>
      <c r="S84" s="20" t="str">
        <f>IF(AND(Q84&gt;0,R84&gt;0),IF($F84="F",IF(SUM($Q84,$R84)&lt;=35,1.33*($Q84+$R84)-0.013*POWER(($Q84+$R84),2)-2.5,0.546*($Q84+$R84)+9.7),1.21*($Q84+$R84)-0.008*POWER(($Q84+$R84),2)-VLOOKUP($G84,Ages!$A$12:$AD$19,30,0)),"")</f>
        <v/>
      </c>
      <c r="T84" s="18"/>
      <c r="X84" s="21" t="str">
        <f t="shared" si="5"/>
        <v xml:space="preserve"> </v>
      </c>
      <c r="AA84" s="18"/>
      <c r="AB84" s="18"/>
      <c r="AC84" s="18"/>
    </row>
    <row r="85" spans="6:29" s="17" customFormat="1" x14ac:dyDescent="0.2">
      <c r="F85" s="18"/>
      <c r="H85" s="19"/>
      <c r="I85" s="19"/>
      <c r="J85" s="20" t="str">
        <f t="shared" si="3"/>
        <v xml:space="preserve"> </v>
      </c>
      <c r="K85" s="19"/>
      <c r="L85" s="19"/>
      <c r="M85" s="28" t="str">
        <f>IF($L85&gt;0,IF($F85="F",1.11*$L85+VLOOKUP($G85,Ages!$A$3:$AG$10,31,0),1.35*$L85+VLOOKUP($G85,Ages!$A$12:$AG$19,31,0)),"")</f>
        <v/>
      </c>
      <c r="N85" s="19"/>
      <c r="O85" s="19"/>
      <c r="P85" s="20" t="str">
        <f t="shared" si="4"/>
        <v/>
      </c>
      <c r="Q85" s="19"/>
      <c r="R85" s="19"/>
      <c r="S85" s="20" t="str">
        <f>IF(AND(Q85&gt;0,R85&gt;0),IF($F85="F",IF(SUM($Q85,$R85)&lt;=35,1.33*($Q85+$R85)-0.013*POWER(($Q85+$R85),2)-2.5,0.546*($Q85+$R85)+9.7),1.21*($Q85+$R85)-0.008*POWER(($Q85+$R85),2)-VLOOKUP($G85,Ages!$A$12:$AD$19,30,0)),"")</f>
        <v/>
      </c>
      <c r="T85" s="18"/>
      <c r="X85" s="21" t="str">
        <f t="shared" si="5"/>
        <v xml:space="preserve"> </v>
      </c>
      <c r="AA85" s="18"/>
      <c r="AB85" s="18"/>
      <c r="AC85" s="18"/>
    </row>
    <row r="86" spans="6:29" s="17" customFormat="1" x14ac:dyDescent="0.2">
      <c r="F86" s="18"/>
      <c r="H86" s="19"/>
      <c r="I86" s="19"/>
      <c r="J86" s="20" t="str">
        <f t="shared" si="3"/>
        <v xml:space="preserve"> </v>
      </c>
      <c r="K86" s="19"/>
      <c r="L86" s="19"/>
      <c r="M86" s="28" t="str">
        <f>IF($L86&gt;0,IF($F86="F",1.11*$L86+VLOOKUP($G86,Ages!$A$3:$AG$10,31,0),1.35*$L86+VLOOKUP($G86,Ages!$A$12:$AG$19,31,0)),"")</f>
        <v/>
      </c>
      <c r="N86" s="19"/>
      <c r="O86" s="19"/>
      <c r="P86" s="20" t="str">
        <f t="shared" si="4"/>
        <v/>
      </c>
      <c r="Q86" s="19"/>
      <c r="R86" s="19"/>
      <c r="S86" s="20" t="str">
        <f>IF(AND(Q86&gt;0,R86&gt;0),IF($F86="F",IF(SUM($Q86,$R86)&lt;=35,1.33*($Q86+$R86)-0.013*POWER(($Q86+$R86),2)-2.5,0.546*($Q86+$R86)+9.7),1.21*($Q86+$R86)-0.008*POWER(($Q86+$R86),2)-VLOOKUP($G86,Ages!$A$12:$AD$19,30,0)),"")</f>
        <v/>
      </c>
      <c r="T86" s="18"/>
      <c r="X86" s="21" t="str">
        <f t="shared" si="5"/>
        <v xml:space="preserve"> </v>
      </c>
      <c r="AA86" s="18"/>
      <c r="AB86" s="18"/>
      <c r="AC86" s="18"/>
    </row>
    <row r="87" spans="6:29" s="17" customFormat="1" x14ac:dyDescent="0.2">
      <c r="F87" s="18"/>
      <c r="H87" s="19"/>
      <c r="I87" s="19"/>
      <c r="J87" s="20" t="str">
        <f t="shared" si="3"/>
        <v xml:space="preserve"> </v>
      </c>
      <c r="K87" s="19"/>
      <c r="L87" s="19"/>
      <c r="M87" s="28" t="str">
        <f>IF($L87&gt;0,IF($F87="F",1.11*$L87+VLOOKUP($G87,Ages!$A$3:$AG$10,31,0),1.35*$L87+VLOOKUP($G87,Ages!$A$12:$AG$19,31,0)),"")</f>
        <v/>
      </c>
      <c r="N87" s="19"/>
      <c r="O87" s="19"/>
      <c r="P87" s="20" t="str">
        <f t="shared" si="4"/>
        <v/>
      </c>
      <c r="Q87" s="19"/>
      <c r="R87" s="19"/>
      <c r="S87" s="20" t="str">
        <f>IF(AND(Q87&gt;0,R87&gt;0),IF($F87="F",IF(SUM($Q87,$R87)&lt;=35,1.33*($Q87+$R87)-0.013*POWER(($Q87+$R87),2)-2.5,0.546*($Q87+$R87)+9.7),1.21*($Q87+$R87)-0.008*POWER(($Q87+$R87),2)-VLOOKUP($G87,Ages!$A$12:$AD$19,30,0)),"")</f>
        <v/>
      </c>
      <c r="T87" s="18"/>
      <c r="X87" s="21" t="str">
        <f t="shared" si="5"/>
        <v xml:space="preserve"> </v>
      </c>
      <c r="AA87" s="18"/>
      <c r="AB87" s="18"/>
      <c r="AC87" s="18"/>
    </row>
    <row r="88" spans="6:29" s="17" customFormat="1" x14ac:dyDescent="0.2">
      <c r="F88" s="18"/>
      <c r="H88" s="19"/>
      <c r="I88" s="19"/>
      <c r="J88" s="20" t="str">
        <f t="shared" si="3"/>
        <v xml:space="preserve"> </v>
      </c>
      <c r="K88" s="19"/>
      <c r="L88" s="19"/>
      <c r="M88" s="28" t="str">
        <f>IF($L88&gt;0,IF($F88="F",1.11*$L88+VLOOKUP($G88,Ages!$A$3:$AG$10,31,0),1.35*$L88+VLOOKUP($G88,Ages!$A$12:$AG$19,31,0)),"")</f>
        <v/>
      </c>
      <c r="N88" s="19"/>
      <c r="O88" s="19"/>
      <c r="P88" s="20" t="str">
        <f t="shared" si="4"/>
        <v/>
      </c>
      <c r="Q88" s="19"/>
      <c r="R88" s="19"/>
      <c r="S88" s="20" t="str">
        <f>IF(AND(Q88&gt;0,R88&gt;0),IF($F88="F",IF(SUM($Q88,$R88)&lt;=35,1.33*($Q88+$R88)-0.013*POWER(($Q88+$R88),2)-2.5,0.546*($Q88+$R88)+9.7),1.21*($Q88+$R88)-0.008*POWER(($Q88+$R88),2)-VLOOKUP($G88,Ages!$A$12:$AD$19,30,0)),"")</f>
        <v/>
      </c>
      <c r="T88" s="18"/>
      <c r="X88" s="21" t="str">
        <f t="shared" si="5"/>
        <v xml:space="preserve"> </v>
      </c>
      <c r="AA88" s="18"/>
      <c r="AB88" s="18"/>
      <c r="AC88" s="18"/>
    </row>
    <row r="89" spans="6:29" s="17" customFormat="1" x14ac:dyDescent="0.2">
      <c r="F89" s="18"/>
      <c r="H89" s="19"/>
      <c r="I89" s="19"/>
      <c r="J89" s="20" t="str">
        <f t="shared" si="3"/>
        <v xml:space="preserve"> </v>
      </c>
      <c r="K89" s="19"/>
      <c r="L89" s="19"/>
      <c r="M89" s="28" t="str">
        <f>IF($L89&gt;0,IF($F89="F",1.11*$L89+VLOOKUP($G89,Ages!$A$3:$AG$10,31,0),1.35*$L89+VLOOKUP($G89,Ages!$A$12:$AG$19,31,0)),"")</f>
        <v/>
      </c>
      <c r="N89" s="19"/>
      <c r="O89" s="19"/>
      <c r="P89" s="20" t="str">
        <f t="shared" si="4"/>
        <v/>
      </c>
      <c r="Q89" s="19"/>
      <c r="R89" s="19"/>
      <c r="S89" s="20" t="str">
        <f>IF(AND(Q89&gt;0,R89&gt;0),IF($F89="F",IF(SUM($Q89,$R89)&lt;=35,1.33*($Q89+$R89)-0.013*POWER(($Q89+$R89),2)-2.5,0.546*($Q89+$R89)+9.7),1.21*($Q89+$R89)-0.008*POWER(($Q89+$R89),2)-VLOOKUP($G89,Ages!$A$12:$AD$19,30,0)),"")</f>
        <v/>
      </c>
      <c r="T89" s="18"/>
      <c r="X89" s="21" t="str">
        <f t="shared" si="5"/>
        <v xml:space="preserve"> </v>
      </c>
      <c r="AA89" s="18"/>
      <c r="AB89" s="18"/>
      <c r="AC89" s="18"/>
    </row>
    <row r="90" spans="6:29" s="17" customFormat="1" x14ac:dyDescent="0.2">
      <c r="F90" s="18"/>
      <c r="H90" s="19"/>
      <c r="I90" s="19"/>
      <c r="J90" s="20" t="str">
        <f t="shared" si="3"/>
        <v xml:space="preserve"> </v>
      </c>
      <c r="K90" s="19"/>
      <c r="L90" s="19"/>
      <c r="M90" s="28" t="str">
        <f>IF($L90&gt;0,IF($F90="F",1.11*$L90+VLOOKUP($G90,Ages!$A$3:$AG$10,31,0),1.35*$L90+VLOOKUP($G90,Ages!$A$12:$AG$19,31,0)),"")</f>
        <v/>
      </c>
      <c r="N90" s="19"/>
      <c r="O90" s="19"/>
      <c r="P90" s="20" t="str">
        <f t="shared" si="4"/>
        <v/>
      </c>
      <c r="Q90" s="19"/>
      <c r="R90" s="19"/>
      <c r="S90" s="20" t="str">
        <f>IF(AND(Q90&gt;0,R90&gt;0),IF($F90="F",IF(SUM($Q90,$R90)&lt;=35,1.33*($Q90+$R90)-0.013*POWER(($Q90+$R90),2)-2.5,0.546*($Q90+$R90)+9.7),1.21*($Q90+$R90)-0.008*POWER(($Q90+$R90),2)-VLOOKUP($G90,Ages!$A$12:$AD$19,30,0)),"")</f>
        <v/>
      </c>
      <c r="T90" s="18"/>
      <c r="X90" s="21" t="str">
        <f t="shared" si="5"/>
        <v xml:space="preserve"> </v>
      </c>
      <c r="AA90" s="18"/>
      <c r="AB90" s="18"/>
      <c r="AC90" s="18"/>
    </row>
    <row r="91" spans="6:29" s="17" customFormat="1" x14ac:dyDescent="0.2">
      <c r="F91" s="18"/>
      <c r="H91" s="19"/>
      <c r="I91" s="19"/>
      <c r="J91" s="20" t="str">
        <f t="shared" si="3"/>
        <v xml:space="preserve"> </v>
      </c>
      <c r="K91" s="19"/>
      <c r="L91" s="19"/>
      <c r="M91" s="28" t="str">
        <f>IF($L91&gt;0,IF($F91="F",1.11*$L91+VLOOKUP($G91,Ages!$A$3:$AG$10,31,0),1.35*$L91+VLOOKUP($G91,Ages!$A$12:$AG$19,31,0)),"")</f>
        <v/>
      </c>
      <c r="N91" s="19"/>
      <c r="O91" s="19"/>
      <c r="P91" s="20" t="str">
        <f t="shared" si="4"/>
        <v/>
      </c>
      <c r="Q91" s="19"/>
      <c r="R91" s="19"/>
      <c r="S91" s="20" t="str">
        <f>IF(AND(Q91&gt;0,R91&gt;0),IF($F91="F",IF(SUM($Q91,$R91)&lt;=35,1.33*($Q91+$R91)-0.013*POWER(($Q91+$R91),2)-2.5,0.546*($Q91+$R91)+9.7),1.21*($Q91+$R91)-0.008*POWER(($Q91+$R91),2)-VLOOKUP($G91,Ages!$A$12:$AD$19,30,0)),"")</f>
        <v/>
      </c>
      <c r="T91" s="18"/>
      <c r="X91" s="21" t="str">
        <f t="shared" si="5"/>
        <v xml:space="preserve"> </v>
      </c>
      <c r="AA91" s="18"/>
      <c r="AB91" s="18"/>
      <c r="AC91" s="18"/>
    </row>
    <row r="92" spans="6:29" s="17" customFormat="1" x14ac:dyDescent="0.2">
      <c r="F92" s="18"/>
      <c r="H92" s="19"/>
      <c r="I92" s="19"/>
      <c r="J92" s="20" t="str">
        <f t="shared" si="3"/>
        <v xml:space="preserve"> </v>
      </c>
      <c r="K92" s="19"/>
      <c r="L92" s="19"/>
      <c r="M92" s="28" t="str">
        <f>IF($L92&gt;0,IF($F92="F",1.11*$L92+VLOOKUP($G92,Ages!$A$3:$AG$10,31,0),1.35*$L92+VLOOKUP($G92,Ages!$A$12:$AG$19,31,0)),"")</f>
        <v/>
      </c>
      <c r="N92" s="19"/>
      <c r="O92" s="19"/>
      <c r="P92" s="20" t="str">
        <f t="shared" si="4"/>
        <v/>
      </c>
      <c r="Q92" s="19"/>
      <c r="R92" s="19"/>
      <c r="S92" s="20" t="str">
        <f>IF(AND(Q92&gt;0,R92&gt;0),IF($F92="F",IF(SUM($Q92,$R92)&lt;=35,1.33*($Q92+$R92)-0.013*POWER(($Q92+$R92),2)-2.5,0.546*($Q92+$R92)+9.7),1.21*($Q92+$R92)-0.008*POWER(($Q92+$R92),2)-VLOOKUP($G92,Ages!$A$12:$AD$19,30,0)),"")</f>
        <v/>
      </c>
      <c r="T92" s="18"/>
      <c r="X92" s="21" t="str">
        <f t="shared" si="5"/>
        <v xml:space="preserve"> </v>
      </c>
      <c r="AA92" s="18"/>
      <c r="AB92" s="18"/>
      <c r="AC92" s="18"/>
    </row>
    <row r="93" spans="6:29" s="17" customFormat="1" x14ac:dyDescent="0.2">
      <c r="F93" s="18"/>
      <c r="H93" s="19"/>
      <c r="I93" s="19"/>
      <c r="J93" s="20" t="str">
        <f t="shared" si="3"/>
        <v xml:space="preserve"> </v>
      </c>
      <c r="K93" s="19"/>
      <c r="L93" s="19"/>
      <c r="M93" s="28" t="str">
        <f>IF($L93&gt;0,IF($F93="F",1.11*$L93+VLOOKUP($G93,Ages!$A$3:$AG$10,31,0),1.35*$L93+VLOOKUP($G93,Ages!$A$12:$AG$19,31,0)),"")</f>
        <v/>
      </c>
      <c r="N93" s="19"/>
      <c r="O93" s="19"/>
      <c r="P93" s="20" t="str">
        <f t="shared" si="4"/>
        <v/>
      </c>
      <c r="Q93" s="19"/>
      <c r="R93" s="19"/>
      <c r="S93" s="20" t="str">
        <f>IF(AND(Q93&gt;0,R93&gt;0),IF($F93="F",IF(SUM($Q93,$R93)&lt;=35,1.33*($Q93+$R93)-0.013*POWER(($Q93+$R93),2)-2.5,0.546*($Q93+$R93)+9.7),1.21*($Q93+$R93)-0.008*POWER(($Q93+$R93),2)-VLOOKUP($G93,Ages!$A$12:$AD$19,30,0)),"")</f>
        <v/>
      </c>
      <c r="T93" s="18"/>
      <c r="X93" s="21" t="str">
        <f t="shared" si="5"/>
        <v xml:space="preserve"> </v>
      </c>
      <c r="AA93" s="18"/>
      <c r="AB93" s="18"/>
      <c r="AC93" s="18"/>
    </row>
    <row r="94" spans="6:29" s="17" customFormat="1" x14ac:dyDescent="0.2">
      <c r="F94" s="18"/>
      <c r="H94" s="19"/>
      <c r="I94" s="19"/>
      <c r="J94" s="20" t="str">
        <f t="shared" si="3"/>
        <v xml:space="preserve"> </v>
      </c>
      <c r="K94" s="19"/>
      <c r="L94" s="19"/>
      <c r="M94" s="28" t="str">
        <f>IF($L94&gt;0,IF($F94="F",1.11*$L94+VLOOKUP($G94,Ages!$A$3:$AG$10,31,0),1.35*$L94+VLOOKUP($G94,Ages!$A$12:$AG$19,31,0)),"")</f>
        <v/>
      </c>
      <c r="N94" s="19"/>
      <c r="O94" s="19"/>
      <c r="P94" s="20" t="str">
        <f t="shared" si="4"/>
        <v/>
      </c>
      <c r="Q94" s="19"/>
      <c r="R94" s="19"/>
      <c r="S94" s="20" t="str">
        <f>IF(AND(Q94&gt;0,R94&gt;0),IF($F94="F",IF(SUM($Q94,$R94)&lt;=35,1.33*($Q94+$R94)-0.013*POWER(($Q94+$R94),2)-2.5,0.546*($Q94+$R94)+9.7),1.21*($Q94+$R94)-0.008*POWER(($Q94+$R94),2)-VLOOKUP($G94,Ages!$A$12:$AD$19,30,0)),"")</f>
        <v/>
      </c>
      <c r="T94" s="18"/>
      <c r="X94" s="21" t="str">
        <f t="shared" si="5"/>
        <v xml:space="preserve"> </v>
      </c>
      <c r="AA94" s="18"/>
      <c r="AB94" s="18"/>
      <c r="AC94" s="18"/>
    </row>
    <row r="95" spans="6:29" s="17" customFormat="1" x14ac:dyDescent="0.2">
      <c r="F95" s="18"/>
      <c r="H95" s="19"/>
      <c r="I95" s="19"/>
      <c r="J95" s="20" t="str">
        <f t="shared" si="3"/>
        <v xml:space="preserve"> </v>
      </c>
      <c r="K95" s="19"/>
      <c r="L95" s="19"/>
      <c r="M95" s="28" t="str">
        <f>IF($L95&gt;0,IF($F95="F",1.11*$L95+VLOOKUP($G95,Ages!$A$3:$AG$10,31,0),1.35*$L95+VLOOKUP($G95,Ages!$A$12:$AG$19,31,0)),"")</f>
        <v/>
      </c>
      <c r="N95" s="19"/>
      <c r="O95" s="19"/>
      <c r="P95" s="20" t="str">
        <f t="shared" si="4"/>
        <v/>
      </c>
      <c r="Q95" s="19"/>
      <c r="R95" s="19"/>
      <c r="S95" s="20" t="str">
        <f>IF(AND(Q95&gt;0,R95&gt;0),IF($F95="F",IF(SUM($Q95,$R95)&lt;=35,1.33*($Q95+$R95)-0.013*POWER(($Q95+$R95),2)-2.5,0.546*($Q95+$R95)+9.7),1.21*($Q95+$R95)-0.008*POWER(($Q95+$R95),2)-VLOOKUP($G95,Ages!$A$12:$AD$19,30,0)),"")</f>
        <v/>
      </c>
      <c r="T95" s="18"/>
      <c r="X95" s="21" t="str">
        <f t="shared" si="5"/>
        <v xml:space="preserve"> </v>
      </c>
      <c r="AA95" s="18"/>
      <c r="AB95" s="18"/>
      <c r="AC95" s="18"/>
    </row>
    <row r="96" spans="6:29" s="17" customFormat="1" x14ac:dyDescent="0.2">
      <c r="F96" s="18"/>
      <c r="H96" s="19"/>
      <c r="I96" s="19"/>
      <c r="J96" s="20" t="str">
        <f t="shared" si="3"/>
        <v xml:space="preserve"> </v>
      </c>
      <c r="K96" s="19"/>
      <c r="L96" s="19"/>
      <c r="M96" s="28" t="str">
        <f>IF($L96&gt;0,IF($F96="F",1.11*$L96+VLOOKUP($G96,Ages!$A$3:$AG$10,31,0),1.35*$L96+VLOOKUP($G96,Ages!$A$12:$AG$19,31,0)),"")</f>
        <v/>
      </c>
      <c r="N96" s="19"/>
      <c r="O96" s="19"/>
      <c r="P96" s="20" t="str">
        <f t="shared" si="4"/>
        <v/>
      </c>
      <c r="Q96" s="19"/>
      <c r="R96" s="19"/>
      <c r="S96" s="20" t="str">
        <f>IF(AND(Q96&gt;0,R96&gt;0),IF($F96="F",IF(SUM($Q96,$R96)&lt;=35,1.33*($Q96+$R96)-0.013*POWER(($Q96+$R96),2)-2.5,0.546*($Q96+$R96)+9.7),1.21*($Q96+$R96)-0.008*POWER(($Q96+$R96),2)-VLOOKUP($G96,Ages!$A$12:$AD$19,30,0)),"")</f>
        <v/>
      </c>
      <c r="T96" s="18"/>
      <c r="X96" s="21" t="str">
        <f t="shared" si="5"/>
        <v xml:space="preserve"> </v>
      </c>
      <c r="AA96" s="18"/>
      <c r="AB96" s="18"/>
      <c r="AC96" s="18"/>
    </row>
    <row r="97" spans="6:29" s="17" customFormat="1" x14ac:dyDescent="0.2">
      <c r="F97" s="18"/>
      <c r="H97" s="19"/>
      <c r="I97" s="19"/>
      <c r="J97" s="20" t="str">
        <f t="shared" si="3"/>
        <v xml:space="preserve"> </v>
      </c>
      <c r="K97" s="19"/>
      <c r="L97" s="19"/>
      <c r="M97" s="28" t="str">
        <f>IF($L97&gt;0,IF($F97="F",1.11*$L97+VLOOKUP($G97,Ages!$A$3:$AG$10,31,0),1.35*$L97+VLOOKUP($G97,Ages!$A$12:$AG$19,31,0)),"")</f>
        <v/>
      </c>
      <c r="N97" s="19"/>
      <c r="O97" s="19"/>
      <c r="P97" s="20" t="str">
        <f t="shared" si="4"/>
        <v/>
      </c>
      <c r="Q97" s="19"/>
      <c r="R97" s="19"/>
      <c r="S97" s="20" t="str">
        <f>IF(AND(Q97&gt;0,R97&gt;0),IF($F97="F",IF(SUM($Q97,$R97)&lt;=35,1.33*($Q97+$R97)-0.013*POWER(($Q97+$R97),2)-2.5,0.546*($Q97+$R97)+9.7),1.21*($Q97+$R97)-0.008*POWER(($Q97+$R97),2)-VLOOKUP($G97,Ages!$A$12:$AD$19,30,0)),"")</f>
        <v/>
      </c>
      <c r="T97" s="18"/>
      <c r="X97" s="21" t="str">
        <f t="shared" si="5"/>
        <v xml:space="preserve"> </v>
      </c>
      <c r="AA97" s="18"/>
      <c r="AB97" s="18"/>
      <c r="AC97" s="18"/>
    </row>
    <row r="98" spans="6:29" s="17" customFormat="1" x14ac:dyDescent="0.2">
      <c r="F98" s="18"/>
      <c r="H98" s="19"/>
      <c r="I98" s="19"/>
      <c r="J98" s="20" t="str">
        <f t="shared" si="3"/>
        <v xml:space="preserve"> </v>
      </c>
      <c r="K98" s="19"/>
      <c r="L98" s="19"/>
      <c r="M98" s="28" t="str">
        <f>IF($L98&gt;0,IF($F98="F",1.11*$L98+VLOOKUP($G98,Ages!$A$3:$AG$10,31,0),1.35*$L98+VLOOKUP($G98,Ages!$A$12:$AG$19,31,0)),"")</f>
        <v/>
      </c>
      <c r="N98" s="19"/>
      <c r="O98" s="19"/>
      <c r="P98" s="20" t="str">
        <f t="shared" si="4"/>
        <v/>
      </c>
      <c r="Q98" s="19"/>
      <c r="R98" s="19"/>
      <c r="S98" s="20" t="str">
        <f>IF(AND(Q98&gt;0,R98&gt;0),IF($F98="F",IF(SUM($Q98,$R98)&lt;=35,1.33*($Q98+$R98)-0.013*POWER(($Q98+$R98),2)-2.5,0.546*($Q98+$R98)+9.7),1.21*($Q98+$R98)-0.008*POWER(($Q98+$R98),2)-VLOOKUP($G98,Ages!$A$12:$AD$19,30,0)),"")</f>
        <v/>
      </c>
      <c r="T98" s="18"/>
      <c r="X98" s="21" t="str">
        <f t="shared" si="5"/>
        <v xml:space="preserve"> </v>
      </c>
      <c r="AA98" s="18"/>
      <c r="AB98" s="18"/>
      <c r="AC98" s="18"/>
    </row>
    <row r="99" spans="6:29" s="17" customFormat="1" x14ac:dyDescent="0.2">
      <c r="F99" s="18"/>
      <c r="H99" s="19"/>
      <c r="I99" s="19"/>
      <c r="J99" s="20" t="str">
        <f t="shared" si="3"/>
        <v xml:space="preserve"> </v>
      </c>
      <c r="K99" s="19"/>
      <c r="L99" s="19"/>
      <c r="M99" s="28" t="str">
        <f>IF($L99&gt;0,IF($F99="F",1.11*$L99+VLOOKUP($G99,Ages!$A$3:$AG$10,31,0),1.35*$L99+VLOOKUP($G99,Ages!$A$12:$AG$19,31,0)),"")</f>
        <v/>
      </c>
      <c r="N99" s="19"/>
      <c r="O99" s="19"/>
      <c r="P99" s="20" t="str">
        <f t="shared" si="4"/>
        <v/>
      </c>
      <c r="Q99" s="19"/>
      <c r="R99" s="19"/>
      <c r="S99" s="20" t="str">
        <f>IF(AND(Q99&gt;0,R99&gt;0),IF($F99="F",IF(SUM($Q99,$R99)&lt;=35,1.33*($Q99+$R99)-0.013*POWER(($Q99+$R99),2)-2.5,0.546*($Q99+$R99)+9.7),1.21*($Q99+$R99)-0.008*POWER(($Q99+$R99),2)-VLOOKUP($G99,Ages!$A$12:$AD$19,30,0)),"")</f>
        <v/>
      </c>
      <c r="T99" s="18"/>
      <c r="X99" s="21" t="str">
        <f t="shared" si="5"/>
        <v xml:space="preserve"> </v>
      </c>
      <c r="AA99" s="18"/>
      <c r="AB99" s="18"/>
      <c r="AC99" s="18"/>
    </row>
    <row r="100" spans="6:29" s="17" customFormat="1" x14ac:dyDescent="0.2">
      <c r="F100" s="18"/>
      <c r="H100" s="19"/>
      <c r="I100" s="19"/>
      <c r="J100" s="20" t="str">
        <f t="shared" si="3"/>
        <v xml:space="preserve"> </v>
      </c>
      <c r="K100" s="19"/>
      <c r="L100" s="19"/>
      <c r="M100" s="28" t="str">
        <f>IF($L100&gt;0,IF($F100="F",1.11*$L100+VLOOKUP($G100,Ages!$A$3:$AG$10,31,0),1.35*$L100+VLOOKUP($G100,Ages!$A$12:$AG$19,31,0)),"")</f>
        <v/>
      </c>
      <c r="N100" s="19"/>
      <c r="O100" s="19"/>
      <c r="P100" s="20" t="str">
        <f t="shared" si="4"/>
        <v/>
      </c>
      <c r="Q100" s="19"/>
      <c r="R100" s="19"/>
      <c r="S100" s="20" t="str">
        <f>IF(AND(Q100&gt;0,R100&gt;0),IF($F100="F",IF(SUM($Q100,$R100)&lt;=35,1.33*($Q100+$R100)-0.013*POWER(($Q100+$R100),2)-2.5,0.546*($Q100+$R100)+9.7),1.21*($Q100+$R100)-0.008*POWER(($Q100+$R100),2)-VLOOKUP($G100,Ages!$A$12:$AD$19,30,0)),"")</f>
        <v/>
      </c>
      <c r="T100" s="18"/>
      <c r="X100" s="21" t="str">
        <f t="shared" si="5"/>
        <v xml:space="preserve"> </v>
      </c>
      <c r="AA100" s="18"/>
      <c r="AB100" s="18"/>
      <c r="AC100" s="18"/>
    </row>
    <row r="101" spans="6:29" s="17" customFormat="1" x14ac:dyDescent="0.2">
      <c r="F101" s="18"/>
      <c r="H101" s="19"/>
      <c r="I101" s="19"/>
      <c r="J101" s="20" t="str">
        <f t="shared" si="3"/>
        <v xml:space="preserve"> </v>
      </c>
      <c r="K101" s="19"/>
      <c r="L101" s="19"/>
      <c r="M101" s="28" t="str">
        <f>IF($L101&gt;0,IF($F101="F",1.11*$L101+VLOOKUP($G101,Ages!$A$3:$AG$10,31,0),1.35*$L101+VLOOKUP($G101,Ages!$A$12:$AG$19,31,0)),"")</f>
        <v/>
      </c>
      <c r="N101" s="19"/>
      <c r="O101" s="19"/>
      <c r="P101" s="20" t="str">
        <f t="shared" si="4"/>
        <v/>
      </c>
      <c r="Q101" s="19"/>
      <c r="R101" s="19"/>
      <c r="S101" s="20" t="str">
        <f>IF(AND(Q101&gt;0,R101&gt;0),IF($F101="F",IF(SUM($Q101,$R101)&lt;=35,1.33*($Q101+$R101)-0.013*POWER(($Q101+$R101),2)-2.5,0.546*($Q101+$R101)+9.7),1.21*($Q101+$R101)-0.008*POWER(($Q101+$R101),2)-VLOOKUP($G101,Ages!$A$12:$AD$19,30,0)),"")</f>
        <v/>
      </c>
      <c r="T101" s="18"/>
      <c r="X101" s="21" t="str">
        <f t="shared" si="5"/>
        <v xml:space="preserve"> </v>
      </c>
      <c r="AA101" s="18"/>
      <c r="AB101" s="18"/>
      <c r="AC101" s="18"/>
    </row>
    <row r="102" spans="6:29" s="17" customFormat="1" x14ac:dyDescent="0.2">
      <c r="F102" s="18"/>
      <c r="H102" s="19"/>
      <c r="I102" s="19"/>
      <c r="J102" s="20" t="str">
        <f t="shared" si="3"/>
        <v xml:space="preserve"> </v>
      </c>
      <c r="K102" s="19"/>
      <c r="L102" s="19"/>
      <c r="M102" s="28" t="str">
        <f>IF($L102&gt;0,IF($F102="F",1.11*$L102+VLOOKUP($G102,Ages!$A$3:$AG$10,31,0),1.35*$L102+VLOOKUP($G102,Ages!$A$12:$AG$19,31,0)),"")</f>
        <v/>
      </c>
      <c r="N102" s="19"/>
      <c r="O102" s="19"/>
      <c r="P102" s="20" t="str">
        <f t="shared" si="4"/>
        <v/>
      </c>
      <c r="Q102" s="19"/>
      <c r="R102" s="19"/>
      <c r="S102" s="20" t="str">
        <f>IF(AND(Q102&gt;0,R102&gt;0),IF($F102="F",IF(SUM($Q102,$R102)&lt;=35,1.33*($Q102+$R102)-0.013*POWER(($Q102+$R102),2)-2.5,0.546*($Q102+$R102)+9.7),1.21*($Q102+$R102)-0.008*POWER(($Q102+$R102),2)-VLOOKUP($G102,Ages!$A$12:$AD$19,30,0)),"")</f>
        <v/>
      </c>
      <c r="T102" s="18"/>
      <c r="X102" s="21" t="str">
        <f t="shared" si="5"/>
        <v xml:space="preserve"> </v>
      </c>
      <c r="AA102" s="18"/>
      <c r="AB102" s="18"/>
      <c r="AC102" s="18"/>
    </row>
    <row r="103" spans="6:29" s="17" customFormat="1" x14ac:dyDescent="0.2">
      <c r="F103" s="18"/>
      <c r="H103" s="19"/>
      <c r="I103" s="19"/>
      <c r="J103" s="20" t="str">
        <f t="shared" si="3"/>
        <v xml:space="preserve"> </v>
      </c>
      <c r="K103" s="19"/>
      <c r="L103" s="19"/>
      <c r="M103" s="28" t="str">
        <f>IF($L103&gt;0,IF($F103="F",1.11*$L103+VLOOKUP($G103,Ages!$A$3:$AG$10,31,0),1.35*$L103+VLOOKUP($G103,Ages!$A$12:$AG$19,31,0)),"")</f>
        <v/>
      </c>
      <c r="N103" s="19"/>
      <c r="O103" s="19"/>
      <c r="P103" s="20" t="str">
        <f t="shared" si="4"/>
        <v/>
      </c>
      <c r="Q103" s="19"/>
      <c r="R103" s="19"/>
      <c r="S103" s="20" t="str">
        <f>IF(AND(Q103&gt;0,R103&gt;0),IF($F103="F",IF(SUM($Q103,$R103)&lt;=35,1.33*($Q103+$R103)-0.013*POWER(($Q103+$R103),2)-2.5,0.546*($Q103+$R103)+9.7),1.21*($Q103+$R103)-0.008*POWER(($Q103+$R103),2)-VLOOKUP($G103,Ages!$A$12:$AD$19,30,0)),"")</f>
        <v/>
      </c>
      <c r="T103" s="18"/>
      <c r="X103" s="21" t="str">
        <f t="shared" si="5"/>
        <v xml:space="preserve"> </v>
      </c>
      <c r="AA103" s="18"/>
      <c r="AB103" s="18"/>
      <c r="AC103" s="18"/>
    </row>
    <row r="104" spans="6:29" s="17" customFormat="1" x14ac:dyDescent="0.2">
      <c r="F104" s="18"/>
      <c r="H104" s="19"/>
      <c r="I104" s="19"/>
      <c r="J104" s="20" t="str">
        <f t="shared" si="3"/>
        <v xml:space="preserve"> </v>
      </c>
      <c r="K104" s="19"/>
      <c r="L104" s="19"/>
      <c r="M104" s="28" t="str">
        <f>IF($L104&gt;0,IF($F104="F",1.11*$L104+VLOOKUP($G104,Ages!$A$3:$AG$10,31,0),1.35*$L104+VLOOKUP($G104,Ages!$A$12:$AG$19,31,0)),"")</f>
        <v/>
      </c>
      <c r="N104" s="19"/>
      <c r="O104" s="19"/>
      <c r="P104" s="20" t="str">
        <f t="shared" si="4"/>
        <v/>
      </c>
      <c r="Q104" s="19"/>
      <c r="R104" s="19"/>
      <c r="S104" s="20" t="str">
        <f>IF(AND(Q104&gt;0,R104&gt;0),IF($F104="F",IF(SUM($Q104,$R104)&lt;=35,1.33*($Q104+$R104)-0.013*POWER(($Q104+$R104),2)-2.5,0.546*($Q104+$R104)+9.7),1.21*($Q104+$R104)-0.008*POWER(($Q104+$R104),2)-VLOOKUP($G104,Ages!$A$12:$AD$19,30,0)),"")</f>
        <v/>
      </c>
      <c r="T104" s="18"/>
      <c r="X104" s="21" t="str">
        <f t="shared" si="5"/>
        <v xml:space="preserve"> </v>
      </c>
      <c r="AA104" s="18"/>
      <c r="AB104" s="18"/>
      <c r="AC104" s="18"/>
    </row>
    <row r="105" spans="6:29" s="17" customFormat="1" x14ac:dyDescent="0.2">
      <c r="F105" s="18"/>
      <c r="H105" s="19"/>
      <c r="I105" s="19"/>
      <c r="J105" s="20" t="str">
        <f t="shared" si="3"/>
        <v xml:space="preserve"> </v>
      </c>
      <c r="K105" s="19"/>
      <c r="L105" s="19"/>
      <c r="M105" s="28" t="str">
        <f>IF($L105&gt;0,IF($F105="F",1.11*$L105+VLOOKUP($G105,Ages!$A$3:$AG$10,31,0),1.35*$L105+VLOOKUP($G105,Ages!$A$12:$AG$19,31,0)),"")</f>
        <v/>
      </c>
      <c r="N105" s="19"/>
      <c r="O105" s="19"/>
      <c r="P105" s="20" t="str">
        <f t="shared" si="4"/>
        <v/>
      </c>
      <c r="Q105" s="19"/>
      <c r="R105" s="19"/>
      <c r="S105" s="20" t="str">
        <f>IF(AND(Q105&gt;0,R105&gt;0),IF($F105="F",IF(SUM($Q105,$R105)&lt;=35,1.33*($Q105+$R105)-0.013*POWER(($Q105+$R105),2)-2.5,0.546*($Q105+$R105)+9.7),1.21*($Q105+$R105)-0.008*POWER(($Q105+$R105),2)-VLOOKUP($G105,Ages!$A$12:$AD$19,30,0)),"")</f>
        <v/>
      </c>
      <c r="T105" s="18"/>
      <c r="X105" s="21" t="str">
        <f t="shared" si="5"/>
        <v xml:space="preserve"> </v>
      </c>
      <c r="AA105" s="18"/>
      <c r="AB105" s="18"/>
      <c r="AC105" s="18"/>
    </row>
    <row r="106" spans="6:29" s="17" customFormat="1" x14ac:dyDescent="0.2">
      <c r="F106" s="18"/>
      <c r="H106" s="19"/>
      <c r="I106" s="19"/>
      <c r="J106" s="20" t="str">
        <f t="shared" si="3"/>
        <v xml:space="preserve"> </v>
      </c>
      <c r="K106" s="19"/>
      <c r="L106" s="19"/>
      <c r="M106" s="28" t="str">
        <f>IF($L106&gt;0,IF($F106="F",1.11*$L106+VLOOKUP($G106,Ages!$A$3:$AG$10,31,0),1.35*$L106+VLOOKUP($G106,Ages!$A$12:$AG$19,31,0)),"")</f>
        <v/>
      </c>
      <c r="N106" s="19"/>
      <c r="O106" s="19"/>
      <c r="P106" s="20" t="str">
        <f t="shared" si="4"/>
        <v/>
      </c>
      <c r="Q106" s="19"/>
      <c r="R106" s="19"/>
      <c r="S106" s="20" t="str">
        <f>IF(AND(Q106&gt;0,R106&gt;0),IF($F106="F",IF(SUM($Q106,$R106)&lt;=35,1.33*($Q106+$R106)-0.013*POWER(($Q106+$R106),2)-2.5,0.546*($Q106+$R106)+9.7),1.21*($Q106+$R106)-0.008*POWER(($Q106+$R106),2)-VLOOKUP($G106,Ages!$A$12:$AD$19,30,0)),"")</f>
        <v/>
      </c>
      <c r="T106" s="18"/>
      <c r="X106" s="21" t="str">
        <f t="shared" si="5"/>
        <v xml:space="preserve"> </v>
      </c>
      <c r="AA106" s="18"/>
      <c r="AB106" s="18"/>
      <c r="AC106" s="18"/>
    </row>
    <row r="107" spans="6:29" s="17" customFormat="1" x14ac:dyDescent="0.2">
      <c r="F107" s="18"/>
      <c r="H107" s="19"/>
      <c r="I107" s="19"/>
      <c r="J107" s="20" t="str">
        <f t="shared" si="3"/>
        <v xml:space="preserve"> </v>
      </c>
      <c r="K107" s="19"/>
      <c r="L107" s="19"/>
      <c r="M107" s="28" t="str">
        <f>IF($L107&gt;0,IF($F107="F",1.11*$L107+VLOOKUP($G107,Ages!$A$3:$AG$10,31,0),1.35*$L107+VLOOKUP($G107,Ages!$A$12:$AG$19,31,0)),"")</f>
        <v/>
      </c>
      <c r="N107" s="19"/>
      <c r="O107" s="19"/>
      <c r="P107" s="20" t="str">
        <f t="shared" si="4"/>
        <v/>
      </c>
      <c r="Q107" s="19"/>
      <c r="R107" s="19"/>
      <c r="S107" s="20" t="str">
        <f>IF(AND(Q107&gt;0,R107&gt;0),IF($F107="F",IF(SUM($Q107,$R107)&lt;=35,1.33*($Q107+$R107)-0.013*POWER(($Q107+$R107),2)-2.5,0.546*($Q107+$R107)+9.7),1.21*($Q107+$R107)-0.008*POWER(($Q107+$R107),2)-VLOOKUP($G107,Ages!$A$12:$AD$19,30,0)),"")</f>
        <v/>
      </c>
      <c r="T107" s="18"/>
      <c r="X107" s="21" t="str">
        <f t="shared" si="5"/>
        <v xml:space="preserve"> </v>
      </c>
      <c r="AA107" s="18"/>
      <c r="AB107" s="18"/>
      <c r="AC107" s="18"/>
    </row>
    <row r="108" spans="6:29" s="17" customFormat="1" x14ac:dyDescent="0.2">
      <c r="F108" s="18"/>
      <c r="H108" s="19"/>
      <c r="I108" s="19"/>
      <c r="J108" s="20" t="str">
        <f t="shared" si="3"/>
        <v xml:space="preserve"> </v>
      </c>
      <c r="K108" s="19"/>
      <c r="L108" s="19"/>
      <c r="M108" s="28" t="str">
        <f>IF($L108&gt;0,IF($F108="F",1.11*$L108+VLOOKUP($G108,Ages!$A$3:$AG$10,31,0),1.35*$L108+VLOOKUP($G108,Ages!$A$12:$AG$19,31,0)),"")</f>
        <v/>
      </c>
      <c r="N108" s="19"/>
      <c r="O108" s="19"/>
      <c r="P108" s="20" t="str">
        <f t="shared" si="4"/>
        <v/>
      </c>
      <c r="Q108" s="19"/>
      <c r="R108" s="19"/>
      <c r="S108" s="20" t="str">
        <f>IF(AND(Q108&gt;0,R108&gt;0),IF($F108="F",IF(SUM($Q108,$R108)&lt;=35,1.33*($Q108+$R108)-0.013*POWER(($Q108+$R108),2)-2.5,0.546*($Q108+$R108)+9.7),1.21*($Q108+$R108)-0.008*POWER(($Q108+$R108),2)-VLOOKUP($G108,Ages!$A$12:$AD$19,30,0)),"")</f>
        <v/>
      </c>
      <c r="T108" s="18"/>
      <c r="X108" s="21" t="str">
        <f t="shared" si="5"/>
        <v xml:space="preserve"> </v>
      </c>
      <c r="AA108" s="18"/>
      <c r="AB108" s="18"/>
      <c r="AC108" s="18"/>
    </row>
    <row r="109" spans="6:29" s="17" customFormat="1" x14ac:dyDescent="0.2">
      <c r="F109" s="18"/>
      <c r="H109" s="19"/>
      <c r="I109" s="19"/>
      <c r="J109" s="20" t="str">
        <f t="shared" si="3"/>
        <v xml:space="preserve"> </v>
      </c>
      <c r="K109" s="19"/>
      <c r="L109" s="19"/>
      <c r="M109" s="28" t="str">
        <f>IF($L109&gt;0,IF($F109="F",1.11*$L109+VLOOKUP($G109,Ages!$A$3:$AG$10,31,0),1.35*$L109+VLOOKUP($G109,Ages!$A$12:$AG$19,31,0)),"")</f>
        <v/>
      </c>
      <c r="N109" s="19"/>
      <c r="O109" s="19"/>
      <c r="P109" s="20" t="str">
        <f t="shared" si="4"/>
        <v/>
      </c>
      <c r="Q109" s="19"/>
      <c r="R109" s="19"/>
      <c r="S109" s="20" t="str">
        <f>IF(AND(Q109&gt;0,R109&gt;0),IF($F109="F",IF(SUM($Q109,$R109)&lt;=35,1.33*($Q109+$R109)-0.013*POWER(($Q109+$R109),2)-2.5,0.546*($Q109+$R109)+9.7),1.21*($Q109+$R109)-0.008*POWER(($Q109+$R109),2)-VLOOKUP($G109,Ages!$A$12:$AD$19,30,0)),"")</f>
        <v/>
      </c>
      <c r="T109" s="18"/>
      <c r="X109" s="21" t="str">
        <f t="shared" si="5"/>
        <v xml:space="preserve"> </v>
      </c>
      <c r="AA109" s="18"/>
      <c r="AB109" s="18"/>
      <c r="AC109" s="18"/>
    </row>
    <row r="110" spans="6:29" s="17" customFormat="1" x14ac:dyDescent="0.2">
      <c r="F110" s="18"/>
      <c r="H110" s="19"/>
      <c r="I110" s="19"/>
      <c r="J110" s="20" t="str">
        <f t="shared" si="3"/>
        <v xml:space="preserve"> </v>
      </c>
      <c r="K110" s="19"/>
      <c r="L110" s="19"/>
      <c r="M110" s="28" t="str">
        <f>IF($L110&gt;0,IF($F110="F",1.11*$L110+VLOOKUP($G110,Ages!$A$3:$AG$10,31,0),1.35*$L110+VLOOKUP($G110,Ages!$A$12:$AG$19,31,0)),"")</f>
        <v/>
      </c>
      <c r="N110" s="19"/>
      <c r="O110" s="19"/>
      <c r="P110" s="20" t="str">
        <f t="shared" si="4"/>
        <v/>
      </c>
      <c r="Q110" s="19"/>
      <c r="R110" s="19"/>
      <c r="S110" s="20" t="str">
        <f>IF(AND(Q110&gt;0,R110&gt;0),IF($F110="F",IF(SUM($Q110,$R110)&lt;=35,1.33*($Q110+$R110)-0.013*POWER(($Q110+$R110),2)-2.5,0.546*($Q110+$R110)+9.7),1.21*($Q110+$R110)-0.008*POWER(($Q110+$R110),2)-VLOOKUP($G110,Ages!$A$12:$AD$19,30,0)),"")</f>
        <v/>
      </c>
      <c r="T110" s="18"/>
      <c r="X110" s="21" t="str">
        <f t="shared" si="5"/>
        <v xml:space="preserve"> </v>
      </c>
      <c r="AA110" s="18"/>
      <c r="AB110" s="18"/>
      <c r="AC110" s="18"/>
    </row>
    <row r="111" spans="6:29" s="17" customFormat="1" x14ac:dyDescent="0.2">
      <c r="F111" s="18"/>
      <c r="H111" s="19"/>
      <c r="I111" s="19"/>
      <c r="J111" s="20" t="str">
        <f t="shared" si="3"/>
        <v xml:space="preserve"> </v>
      </c>
      <c r="K111" s="19"/>
      <c r="L111" s="19"/>
      <c r="M111" s="28" t="str">
        <f>IF($L111&gt;0,IF($F111="F",1.11*$L111+VLOOKUP($G111,Ages!$A$3:$AG$10,31,0),1.35*$L111+VLOOKUP($G111,Ages!$A$12:$AG$19,31,0)),"")</f>
        <v/>
      </c>
      <c r="N111" s="19"/>
      <c r="O111" s="19"/>
      <c r="P111" s="20" t="str">
        <f t="shared" si="4"/>
        <v/>
      </c>
      <c r="Q111" s="19"/>
      <c r="R111" s="19"/>
      <c r="S111" s="20" t="str">
        <f>IF(AND(Q111&gt;0,R111&gt;0),IF($F111="F",IF(SUM($Q111,$R111)&lt;=35,1.33*($Q111+$R111)-0.013*POWER(($Q111+$R111),2)-2.5,0.546*($Q111+$R111)+9.7),1.21*($Q111+$R111)-0.008*POWER(($Q111+$R111),2)-VLOOKUP($G111,Ages!$A$12:$AD$19,30,0)),"")</f>
        <v/>
      </c>
      <c r="T111" s="18"/>
      <c r="X111" s="21" t="str">
        <f t="shared" si="5"/>
        <v xml:space="preserve"> </v>
      </c>
      <c r="AA111" s="18"/>
      <c r="AB111" s="18"/>
      <c r="AC111" s="18"/>
    </row>
    <row r="112" spans="6:29" s="17" customFormat="1" x14ac:dyDescent="0.2">
      <c r="F112" s="18"/>
      <c r="H112" s="19"/>
      <c r="I112" s="19"/>
      <c r="J112" s="20" t="str">
        <f t="shared" si="3"/>
        <v xml:space="preserve"> </v>
      </c>
      <c r="K112" s="19"/>
      <c r="L112" s="19"/>
      <c r="M112" s="28" t="str">
        <f>IF($L112&gt;0,IF($F112="F",1.11*$L112+VLOOKUP($G112,Ages!$A$3:$AG$10,31,0),1.35*$L112+VLOOKUP($G112,Ages!$A$12:$AG$19,31,0)),"")</f>
        <v/>
      </c>
      <c r="N112" s="19"/>
      <c r="O112" s="19"/>
      <c r="P112" s="20" t="str">
        <f t="shared" si="4"/>
        <v/>
      </c>
      <c r="Q112" s="19"/>
      <c r="R112" s="19"/>
      <c r="S112" s="20" t="str">
        <f>IF(AND(Q112&gt;0,R112&gt;0),IF($F112="F",IF(SUM($Q112,$R112)&lt;=35,1.33*($Q112+$R112)-0.013*POWER(($Q112+$R112),2)-2.5,0.546*($Q112+$R112)+9.7),1.21*($Q112+$R112)-0.008*POWER(($Q112+$R112),2)-VLOOKUP($G112,Ages!$A$12:$AD$19,30,0)),"")</f>
        <v/>
      </c>
      <c r="T112" s="18"/>
      <c r="X112" s="21" t="str">
        <f t="shared" si="5"/>
        <v xml:space="preserve"> </v>
      </c>
      <c r="AA112" s="18"/>
      <c r="AB112" s="18"/>
      <c r="AC112" s="18"/>
    </row>
    <row r="113" spans="6:29" s="17" customFormat="1" x14ac:dyDescent="0.2">
      <c r="F113" s="18"/>
      <c r="H113" s="19"/>
      <c r="I113" s="19"/>
      <c r="J113" s="20" t="str">
        <f t="shared" si="3"/>
        <v xml:space="preserve"> </v>
      </c>
      <c r="K113" s="19"/>
      <c r="L113" s="19"/>
      <c r="M113" s="28" t="str">
        <f>IF($L113&gt;0,IF($F113="F",1.11*$L113+VLOOKUP($G113,Ages!$A$3:$AG$10,31,0),1.35*$L113+VLOOKUP($G113,Ages!$A$12:$AG$19,31,0)),"")</f>
        <v/>
      </c>
      <c r="N113" s="19"/>
      <c r="O113" s="19"/>
      <c r="P113" s="20" t="str">
        <f t="shared" si="4"/>
        <v/>
      </c>
      <c r="Q113" s="19"/>
      <c r="R113" s="19"/>
      <c r="S113" s="20" t="str">
        <f>IF(AND(Q113&gt;0,R113&gt;0),IF($F113="F",IF(SUM($Q113,$R113)&lt;=35,1.33*($Q113+$R113)-0.013*POWER(($Q113+$R113),2)-2.5,0.546*($Q113+$R113)+9.7),1.21*($Q113+$R113)-0.008*POWER(($Q113+$R113),2)-VLOOKUP($G113,Ages!$A$12:$AD$19,30,0)),"")</f>
        <v/>
      </c>
      <c r="T113" s="18"/>
      <c r="X113" s="21" t="str">
        <f t="shared" si="5"/>
        <v xml:space="preserve"> </v>
      </c>
      <c r="AA113" s="18"/>
      <c r="AB113" s="18"/>
      <c r="AC113" s="18"/>
    </row>
    <row r="114" spans="6:29" s="17" customFormat="1" x14ac:dyDescent="0.2">
      <c r="F114" s="18"/>
      <c r="H114" s="19"/>
      <c r="I114" s="19"/>
      <c r="J114" s="20" t="str">
        <f t="shared" si="3"/>
        <v xml:space="preserve"> </v>
      </c>
      <c r="K114" s="19"/>
      <c r="L114" s="19"/>
      <c r="M114" s="28" t="str">
        <f>IF($L114&gt;0,IF($F114="F",1.11*$L114+VLOOKUP($G114,Ages!$A$3:$AG$10,31,0),1.35*$L114+VLOOKUP($G114,Ages!$A$12:$AG$19,31,0)),"")</f>
        <v/>
      </c>
      <c r="N114" s="19"/>
      <c r="O114" s="19"/>
      <c r="P114" s="20" t="str">
        <f t="shared" si="4"/>
        <v/>
      </c>
      <c r="Q114" s="19"/>
      <c r="R114" s="19"/>
      <c r="S114" s="20" t="str">
        <f>IF(AND(Q114&gt;0,R114&gt;0),IF($F114="F",IF(SUM($Q114,$R114)&lt;=35,1.33*($Q114+$R114)-0.013*POWER(($Q114+$R114),2)-2.5,0.546*($Q114+$R114)+9.7),1.21*($Q114+$R114)-0.008*POWER(($Q114+$R114),2)-VLOOKUP($G114,Ages!$A$12:$AD$19,30,0)),"")</f>
        <v/>
      </c>
      <c r="T114" s="18"/>
      <c r="X114" s="21" t="str">
        <f t="shared" si="5"/>
        <v xml:space="preserve"> </v>
      </c>
      <c r="AA114" s="18"/>
      <c r="AB114" s="18"/>
      <c r="AC114" s="18"/>
    </row>
    <row r="115" spans="6:29" s="17" customFormat="1" x14ac:dyDescent="0.2">
      <c r="F115" s="18"/>
      <c r="H115" s="19"/>
      <c r="I115" s="19"/>
      <c r="J115" s="20" t="str">
        <f t="shared" si="3"/>
        <v xml:space="preserve"> </v>
      </c>
      <c r="K115" s="19"/>
      <c r="L115" s="19"/>
      <c r="M115" s="28" t="str">
        <f>IF($L115&gt;0,IF($F115="F",1.11*$L115+VLOOKUP($G115,Ages!$A$3:$AG$10,31,0),1.35*$L115+VLOOKUP($G115,Ages!$A$12:$AG$19,31,0)),"")</f>
        <v/>
      </c>
      <c r="N115" s="19"/>
      <c r="O115" s="19"/>
      <c r="P115" s="20" t="str">
        <f t="shared" si="4"/>
        <v/>
      </c>
      <c r="Q115" s="19"/>
      <c r="R115" s="19"/>
      <c r="S115" s="20" t="str">
        <f>IF(AND(Q115&gt;0,R115&gt;0),IF($F115="F",IF(SUM($Q115,$R115)&lt;=35,1.33*($Q115+$R115)-0.013*POWER(($Q115+$R115),2)-2.5,0.546*($Q115+$R115)+9.7),1.21*($Q115+$R115)-0.008*POWER(($Q115+$R115),2)-VLOOKUP($G115,Ages!$A$12:$AD$19,30,0)),"")</f>
        <v/>
      </c>
      <c r="T115" s="18"/>
      <c r="X115" s="21" t="str">
        <f t="shared" si="5"/>
        <v xml:space="preserve"> </v>
      </c>
      <c r="AA115" s="18"/>
      <c r="AB115" s="18"/>
      <c r="AC115" s="18"/>
    </row>
    <row r="116" spans="6:29" s="17" customFormat="1" x14ac:dyDescent="0.2">
      <c r="F116" s="18"/>
      <c r="H116" s="19"/>
      <c r="I116" s="19"/>
      <c r="J116" s="20" t="str">
        <f t="shared" si="3"/>
        <v xml:space="preserve"> </v>
      </c>
      <c r="K116" s="19"/>
      <c r="L116" s="19"/>
      <c r="M116" s="28" t="str">
        <f>IF($L116&gt;0,IF($F116="F",1.11*$L116+VLOOKUP($G116,Ages!$A$3:$AG$10,31,0),1.35*$L116+VLOOKUP($G116,Ages!$A$12:$AG$19,31,0)),"")</f>
        <v/>
      </c>
      <c r="N116" s="19"/>
      <c r="O116" s="19"/>
      <c r="P116" s="20" t="str">
        <f t="shared" si="4"/>
        <v/>
      </c>
      <c r="Q116" s="19"/>
      <c r="R116" s="19"/>
      <c r="S116" s="20" t="str">
        <f>IF(AND(Q116&gt;0,R116&gt;0),IF($F116="F",IF(SUM($Q116,$R116)&lt;=35,1.33*($Q116+$R116)-0.013*POWER(($Q116+$R116),2)-2.5,0.546*($Q116+$R116)+9.7),1.21*($Q116+$R116)-0.008*POWER(($Q116+$R116),2)-VLOOKUP($G116,Ages!$A$12:$AD$19,30,0)),"")</f>
        <v/>
      </c>
      <c r="T116" s="18"/>
      <c r="X116" s="21" t="str">
        <f t="shared" si="5"/>
        <v xml:space="preserve"> </v>
      </c>
      <c r="AA116" s="18"/>
      <c r="AB116" s="18"/>
      <c r="AC116" s="18"/>
    </row>
    <row r="117" spans="6:29" s="17" customFormat="1" x14ac:dyDescent="0.2">
      <c r="F117" s="18"/>
      <c r="H117" s="19"/>
      <c r="I117" s="19"/>
      <c r="J117" s="20" t="str">
        <f t="shared" si="3"/>
        <v xml:space="preserve"> </v>
      </c>
      <c r="K117" s="19"/>
      <c r="L117" s="19"/>
      <c r="M117" s="28" t="str">
        <f>IF($L117&gt;0,IF($F117="F",1.11*$L117+VLOOKUP($G117,Ages!$A$3:$AG$10,31,0),1.35*$L117+VLOOKUP($G117,Ages!$A$12:$AG$19,31,0)),"")</f>
        <v/>
      </c>
      <c r="N117" s="19"/>
      <c r="O117" s="19"/>
      <c r="P117" s="20" t="str">
        <f t="shared" si="4"/>
        <v/>
      </c>
      <c r="Q117" s="19"/>
      <c r="R117" s="19"/>
      <c r="S117" s="20" t="str">
        <f>IF(AND(Q117&gt;0,R117&gt;0),IF($F117="F",IF(SUM($Q117,$R117)&lt;=35,1.33*($Q117+$R117)-0.013*POWER(($Q117+$R117),2)-2.5,0.546*($Q117+$R117)+9.7),1.21*($Q117+$R117)-0.008*POWER(($Q117+$R117),2)-VLOOKUP($G117,Ages!$A$12:$AD$19,30,0)),"")</f>
        <v/>
      </c>
      <c r="T117" s="18"/>
      <c r="X117" s="21" t="str">
        <f t="shared" si="5"/>
        <v xml:space="preserve"> </v>
      </c>
      <c r="AA117" s="18"/>
      <c r="AB117" s="18"/>
      <c r="AC117" s="18"/>
    </row>
    <row r="118" spans="6:29" s="17" customFormat="1" x14ac:dyDescent="0.2">
      <c r="F118" s="18"/>
      <c r="H118" s="19"/>
      <c r="I118" s="19"/>
      <c r="J118" s="20" t="str">
        <f t="shared" si="3"/>
        <v xml:space="preserve"> </v>
      </c>
      <c r="K118" s="19"/>
      <c r="L118" s="19"/>
      <c r="M118" s="28" t="str">
        <f>IF($L118&gt;0,IF($F118="F",1.11*$L118+VLOOKUP($G118,Ages!$A$3:$AG$10,31,0),1.35*$L118+VLOOKUP($G118,Ages!$A$12:$AG$19,31,0)),"")</f>
        <v/>
      </c>
      <c r="N118" s="19"/>
      <c r="O118" s="19"/>
      <c r="P118" s="20" t="str">
        <f t="shared" si="4"/>
        <v/>
      </c>
      <c r="Q118" s="19"/>
      <c r="R118" s="19"/>
      <c r="S118" s="20" t="str">
        <f>IF(AND(Q118&gt;0,R118&gt;0),IF($F118="F",IF(SUM($Q118,$R118)&lt;=35,1.33*($Q118+$R118)-0.013*POWER(($Q118+$R118),2)-2.5,0.546*($Q118+$R118)+9.7),1.21*($Q118+$R118)-0.008*POWER(($Q118+$R118),2)-VLOOKUP($G118,Ages!$A$12:$AD$19,30,0)),"")</f>
        <v/>
      </c>
      <c r="T118" s="18"/>
      <c r="X118" s="21" t="str">
        <f t="shared" si="5"/>
        <v xml:space="preserve"> </v>
      </c>
      <c r="AA118" s="18"/>
      <c r="AB118" s="18"/>
      <c r="AC118" s="18"/>
    </row>
    <row r="119" spans="6:29" s="17" customFormat="1" x14ac:dyDescent="0.2">
      <c r="F119" s="18"/>
      <c r="H119" s="19"/>
      <c r="I119" s="19"/>
      <c r="J119" s="20" t="str">
        <f t="shared" si="3"/>
        <v xml:space="preserve"> </v>
      </c>
      <c r="K119" s="19"/>
      <c r="L119" s="19"/>
      <c r="M119" s="28" t="str">
        <f>IF($L119&gt;0,IF($F119="F",1.11*$L119+VLOOKUP($G119,Ages!$A$3:$AG$10,31,0),1.35*$L119+VLOOKUP($G119,Ages!$A$12:$AG$19,31,0)),"")</f>
        <v/>
      </c>
      <c r="N119" s="19"/>
      <c r="O119" s="19"/>
      <c r="P119" s="20" t="str">
        <f t="shared" si="4"/>
        <v/>
      </c>
      <c r="Q119" s="19"/>
      <c r="R119" s="19"/>
      <c r="S119" s="20" t="str">
        <f>IF(AND(Q119&gt;0,R119&gt;0),IF($F119="F",IF(SUM($Q119,$R119)&lt;=35,1.33*($Q119+$R119)-0.013*POWER(($Q119+$R119),2)-2.5,0.546*($Q119+$R119)+9.7),1.21*($Q119+$R119)-0.008*POWER(($Q119+$R119),2)-VLOOKUP($G119,Ages!$A$12:$AD$19,30,0)),"")</f>
        <v/>
      </c>
      <c r="T119" s="18"/>
      <c r="X119" s="21" t="str">
        <f t="shared" si="5"/>
        <v xml:space="preserve"> </v>
      </c>
      <c r="AA119" s="18"/>
      <c r="AB119" s="18"/>
      <c r="AC119" s="18"/>
    </row>
    <row r="120" spans="6:29" s="17" customFormat="1" x14ac:dyDescent="0.2">
      <c r="F120" s="18"/>
      <c r="H120" s="19"/>
      <c r="I120" s="19"/>
      <c r="J120" s="20" t="str">
        <f t="shared" si="3"/>
        <v xml:space="preserve"> </v>
      </c>
      <c r="K120" s="19"/>
      <c r="L120" s="19"/>
      <c r="M120" s="28" t="str">
        <f>IF($L120&gt;0,IF($F120="F",1.11*$L120+VLOOKUP($G120,Ages!$A$3:$AG$10,31,0),1.35*$L120+VLOOKUP($G120,Ages!$A$12:$AG$19,31,0)),"")</f>
        <v/>
      </c>
      <c r="N120" s="19"/>
      <c r="O120" s="19"/>
      <c r="P120" s="20" t="str">
        <f t="shared" si="4"/>
        <v/>
      </c>
      <c r="Q120" s="19"/>
      <c r="R120" s="19"/>
      <c r="S120" s="20" t="str">
        <f>IF(AND(Q120&gt;0,R120&gt;0),IF($F120="F",IF(SUM($Q120,$R120)&lt;=35,1.33*($Q120+$R120)-0.013*POWER(($Q120+$R120),2)-2.5,0.546*($Q120+$R120)+9.7),1.21*($Q120+$R120)-0.008*POWER(($Q120+$R120),2)-VLOOKUP($G120,Ages!$A$12:$AD$19,30,0)),"")</f>
        <v/>
      </c>
      <c r="T120" s="18"/>
      <c r="X120" s="21" t="str">
        <f t="shared" si="5"/>
        <v xml:space="preserve"> </v>
      </c>
      <c r="AA120" s="18"/>
      <c r="AB120" s="18"/>
      <c r="AC120" s="18"/>
    </row>
    <row r="121" spans="6:29" s="17" customFormat="1" x14ac:dyDescent="0.2">
      <c r="F121" s="18"/>
      <c r="H121" s="19"/>
      <c r="I121" s="19"/>
      <c r="J121" s="20" t="str">
        <f t="shared" si="3"/>
        <v xml:space="preserve"> </v>
      </c>
      <c r="K121" s="19"/>
      <c r="L121" s="19"/>
      <c r="M121" s="28" t="str">
        <f>IF($L121&gt;0,IF($F121="F",1.11*$L121+VLOOKUP($G121,Ages!$A$3:$AG$10,31,0),1.35*$L121+VLOOKUP($G121,Ages!$A$12:$AG$19,31,0)),"")</f>
        <v/>
      </c>
      <c r="N121" s="19"/>
      <c r="O121" s="19"/>
      <c r="P121" s="20" t="str">
        <f t="shared" si="4"/>
        <v/>
      </c>
      <c r="Q121" s="19"/>
      <c r="R121" s="19"/>
      <c r="S121" s="20" t="str">
        <f>IF(AND(Q121&gt;0,R121&gt;0),IF($F121="F",IF(SUM($Q121,$R121)&lt;=35,1.33*($Q121+$R121)-0.013*POWER(($Q121+$R121),2)-2.5,0.546*($Q121+$R121)+9.7),1.21*($Q121+$R121)-0.008*POWER(($Q121+$R121),2)-VLOOKUP($G121,Ages!$A$12:$AD$19,30,0)),"")</f>
        <v/>
      </c>
      <c r="T121" s="18"/>
      <c r="X121" s="21" t="str">
        <f t="shared" si="5"/>
        <v xml:space="preserve"> </v>
      </c>
      <c r="AA121" s="18"/>
      <c r="AB121" s="18"/>
      <c r="AC121" s="18"/>
    </row>
    <row r="122" spans="6:29" s="17" customFormat="1" x14ac:dyDescent="0.2">
      <c r="F122" s="18"/>
      <c r="H122" s="19"/>
      <c r="I122" s="19"/>
      <c r="J122" s="20" t="str">
        <f t="shared" si="3"/>
        <v xml:space="preserve"> </v>
      </c>
      <c r="K122" s="19"/>
      <c r="L122" s="19"/>
      <c r="M122" s="28" t="str">
        <f>IF($L122&gt;0,IF($F122="F",1.11*$L122+VLOOKUP($G122,Ages!$A$3:$AG$10,31,0),1.35*$L122+VLOOKUP($G122,Ages!$A$12:$AG$19,31,0)),"")</f>
        <v/>
      </c>
      <c r="N122" s="19"/>
      <c r="O122" s="19"/>
      <c r="P122" s="20" t="str">
        <f t="shared" si="4"/>
        <v/>
      </c>
      <c r="Q122" s="19"/>
      <c r="R122" s="19"/>
      <c r="S122" s="20" t="str">
        <f>IF(AND(Q122&gt;0,R122&gt;0),IF($F122="F",IF(SUM($Q122,$R122)&lt;=35,1.33*($Q122+$R122)-0.013*POWER(($Q122+$R122),2)-2.5,0.546*($Q122+$R122)+9.7),1.21*($Q122+$R122)-0.008*POWER(($Q122+$R122),2)-VLOOKUP($G122,Ages!$A$12:$AD$19,30,0)),"")</f>
        <v/>
      </c>
      <c r="T122" s="18"/>
      <c r="X122" s="21" t="str">
        <f t="shared" si="5"/>
        <v xml:space="preserve"> </v>
      </c>
      <c r="AA122" s="18"/>
      <c r="AB122" s="18"/>
      <c r="AC122" s="18"/>
    </row>
    <row r="123" spans="6:29" s="17" customFormat="1" x14ac:dyDescent="0.2">
      <c r="F123" s="18"/>
      <c r="H123" s="19"/>
      <c r="I123" s="19"/>
      <c r="J123" s="20" t="str">
        <f t="shared" si="3"/>
        <v xml:space="preserve"> </v>
      </c>
      <c r="K123" s="19"/>
      <c r="L123" s="19"/>
      <c r="M123" s="28" t="str">
        <f>IF($L123&gt;0,IF($F123="F",1.11*$L123+VLOOKUP($G123,Ages!$A$3:$AG$10,31,0),1.35*$L123+VLOOKUP($G123,Ages!$A$12:$AG$19,31,0)),"")</f>
        <v/>
      </c>
      <c r="N123" s="19"/>
      <c r="O123" s="19"/>
      <c r="P123" s="20" t="str">
        <f t="shared" si="4"/>
        <v/>
      </c>
      <c r="Q123" s="19"/>
      <c r="R123" s="19"/>
      <c r="S123" s="20" t="str">
        <f>IF(AND(Q123&gt;0,R123&gt;0),IF($F123="F",IF(SUM($Q123,$R123)&lt;=35,1.33*($Q123+$R123)-0.013*POWER(($Q123+$R123),2)-2.5,0.546*($Q123+$R123)+9.7),1.21*($Q123+$R123)-0.008*POWER(($Q123+$R123),2)-VLOOKUP($G123,Ages!$A$12:$AD$19,30,0)),"")</f>
        <v/>
      </c>
      <c r="T123" s="18"/>
      <c r="X123" s="21" t="str">
        <f t="shared" si="5"/>
        <v xml:space="preserve"> </v>
      </c>
      <c r="AA123" s="18"/>
      <c r="AB123" s="18"/>
      <c r="AC123" s="18"/>
    </row>
    <row r="124" spans="6:29" s="17" customFormat="1" x14ac:dyDescent="0.2">
      <c r="F124" s="18"/>
      <c r="H124" s="19"/>
      <c r="I124" s="19"/>
      <c r="J124" s="20" t="str">
        <f t="shared" si="3"/>
        <v xml:space="preserve"> </v>
      </c>
      <c r="K124" s="19"/>
      <c r="L124" s="19"/>
      <c r="M124" s="28" t="str">
        <f>IF($L124&gt;0,IF($F124="F",1.11*$L124+VLOOKUP($G124,Ages!$A$3:$AG$10,31,0),1.35*$L124+VLOOKUP($G124,Ages!$A$12:$AG$19,31,0)),"")</f>
        <v/>
      </c>
      <c r="N124" s="19"/>
      <c r="O124" s="19"/>
      <c r="P124" s="20" t="str">
        <f t="shared" si="4"/>
        <v/>
      </c>
      <c r="Q124" s="19"/>
      <c r="R124" s="19"/>
      <c r="S124" s="20" t="str">
        <f>IF(AND(Q124&gt;0,R124&gt;0),IF($F124="F",IF(SUM($Q124,$R124)&lt;=35,1.33*($Q124+$R124)-0.013*POWER(($Q124+$R124),2)-2.5,0.546*($Q124+$R124)+9.7),1.21*($Q124+$R124)-0.008*POWER(($Q124+$R124),2)-VLOOKUP($G124,Ages!$A$12:$AD$19,30,0)),"")</f>
        <v/>
      </c>
      <c r="T124" s="18"/>
      <c r="X124" s="21" t="str">
        <f t="shared" si="5"/>
        <v xml:space="preserve"> </v>
      </c>
      <c r="AA124" s="18"/>
      <c r="AB124" s="18"/>
      <c r="AC124" s="18"/>
    </row>
    <row r="125" spans="6:29" s="17" customFormat="1" x14ac:dyDescent="0.2">
      <c r="F125" s="18"/>
      <c r="H125" s="19"/>
      <c r="I125" s="19"/>
      <c r="J125" s="20" t="str">
        <f t="shared" si="3"/>
        <v xml:space="preserve"> </v>
      </c>
      <c r="K125" s="19"/>
      <c r="L125" s="19"/>
      <c r="M125" s="28" t="str">
        <f>IF($L125&gt;0,IF($F125="F",1.11*$L125+VLOOKUP($G125,Ages!$A$3:$AG$10,31,0),1.35*$L125+VLOOKUP($G125,Ages!$A$12:$AG$19,31,0)),"")</f>
        <v/>
      </c>
      <c r="N125" s="19"/>
      <c r="O125" s="19"/>
      <c r="P125" s="20" t="str">
        <f t="shared" si="4"/>
        <v/>
      </c>
      <c r="Q125" s="19"/>
      <c r="R125" s="19"/>
      <c r="S125" s="20" t="str">
        <f>IF(AND(Q125&gt;0,R125&gt;0),IF($F125="F",IF(SUM($Q125,$R125)&lt;=35,1.33*($Q125+$R125)-0.013*POWER(($Q125+$R125),2)-2.5,0.546*($Q125+$R125)+9.7),1.21*($Q125+$R125)-0.008*POWER(($Q125+$R125),2)-VLOOKUP($G125,Ages!$A$12:$AD$19,30,0)),"")</f>
        <v/>
      </c>
      <c r="T125" s="18"/>
      <c r="X125" s="21" t="str">
        <f t="shared" si="5"/>
        <v xml:space="preserve"> </v>
      </c>
      <c r="AA125" s="18"/>
      <c r="AB125" s="18"/>
      <c r="AC125" s="18"/>
    </row>
    <row r="126" spans="6:29" s="17" customFormat="1" x14ac:dyDescent="0.2">
      <c r="F126" s="18"/>
      <c r="H126" s="19"/>
      <c r="I126" s="19"/>
      <c r="J126" s="20" t="str">
        <f t="shared" si="3"/>
        <v xml:space="preserve"> </v>
      </c>
      <c r="K126" s="19"/>
      <c r="L126" s="19"/>
      <c r="M126" s="28" t="str">
        <f>IF($L126&gt;0,IF($F126="F",1.11*$L126+VLOOKUP($G126,Ages!$A$3:$AG$10,31,0),1.35*$L126+VLOOKUP($G126,Ages!$A$12:$AG$19,31,0)),"")</f>
        <v/>
      </c>
      <c r="N126" s="19"/>
      <c r="O126" s="19"/>
      <c r="P126" s="20" t="str">
        <f t="shared" si="4"/>
        <v/>
      </c>
      <c r="Q126" s="19"/>
      <c r="R126" s="19"/>
      <c r="S126" s="20" t="str">
        <f>IF(AND(Q126&gt;0,R126&gt;0),IF($F126="F",IF(SUM($Q126,$R126)&lt;=35,1.33*($Q126+$R126)-0.013*POWER(($Q126+$R126),2)-2.5,0.546*($Q126+$R126)+9.7),1.21*($Q126+$R126)-0.008*POWER(($Q126+$R126),2)-VLOOKUP($G126,Ages!$A$12:$AD$19,30,0)),"")</f>
        <v/>
      </c>
      <c r="T126" s="18"/>
      <c r="X126" s="21" t="str">
        <f t="shared" si="5"/>
        <v xml:space="preserve"> </v>
      </c>
      <c r="AA126" s="18"/>
      <c r="AB126" s="18"/>
      <c r="AC126" s="18"/>
    </row>
    <row r="127" spans="6:29" s="17" customFormat="1" x14ac:dyDescent="0.2">
      <c r="F127" s="18"/>
      <c r="H127" s="19"/>
      <c r="I127" s="19"/>
      <c r="J127" s="20" t="str">
        <f t="shared" si="3"/>
        <v xml:space="preserve"> </v>
      </c>
      <c r="K127" s="19"/>
      <c r="L127" s="19"/>
      <c r="M127" s="28" t="str">
        <f>IF($L127&gt;0,IF($F127="F",1.11*$L127+VLOOKUP($G127,Ages!$A$3:$AG$10,31,0),1.35*$L127+VLOOKUP($G127,Ages!$A$12:$AG$19,31,0)),"")</f>
        <v/>
      </c>
      <c r="N127" s="19"/>
      <c r="O127" s="19"/>
      <c r="P127" s="20" t="str">
        <f t="shared" si="4"/>
        <v/>
      </c>
      <c r="Q127" s="19"/>
      <c r="R127" s="19"/>
      <c r="S127" s="20" t="str">
        <f>IF(AND(Q127&gt;0,R127&gt;0),IF($F127="F",IF(SUM($Q127,$R127)&lt;=35,1.33*($Q127+$R127)-0.013*POWER(($Q127+$R127),2)-2.5,0.546*($Q127+$R127)+9.7),1.21*($Q127+$R127)-0.008*POWER(($Q127+$R127),2)-VLOOKUP($G127,Ages!$A$12:$AD$19,30,0)),"")</f>
        <v/>
      </c>
      <c r="T127" s="18"/>
      <c r="X127" s="21" t="str">
        <f t="shared" si="5"/>
        <v xml:space="preserve"> </v>
      </c>
      <c r="AA127" s="18"/>
      <c r="AB127" s="18"/>
      <c r="AC127" s="18"/>
    </row>
    <row r="128" spans="6:29" s="17" customFormat="1" x14ac:dyDescent="0.2">
      <c r="F128" s="18"/>
      <c r="H128" s="19"/>
      <c r="I128" s="19"/>
      <c r="J128" s="20" t="str">
        <f t="shared" si="3"/>
        <v xml:space="preserve"> </v>
      </c>
      <c r="K128" s="19"/>
      <c r="L128" s="19"/>
      <c r="M128" s="28" t="str">
        <f>IF($L128&gt;0,IF($F128="F",1.11*$L128+VLOOKUP($G128,Ages!$A$3:$AG$10,31,0),1.35*$L128+VLOOKUP($G128,Ages!$A$12:$AG$19,31,0)),"")</f>
        <v/>
      </c>
      <c r="N128" s="19"/>
      <c r="O128" s="19"/>
      <c r="P128" s="20" t="str">
        <f t="shared" si="4"/>
        <v/>
      </c>
      <c r="Q128" s="19"/>
      <c r="R128" s="19"/>
      <c r="S128" s="20" t="str">
        <f>IF(AND(Q128&gt;0,R128&gt;0),IF($F128="F",IF(SUM($Q128,$R128)&lt;=35,1.33*($Q128+$R128)-0.013*POWER(($Q128+$R128),2)-2.5,0.546*($Q128+$R128)+9.7),1.21*($Q128+$R128)-0.008*POWER(($Q128+$R128),2)-VLOOKUP($G128,Ages!$A$12:$AD$19,30,0)),"")</f>
        <v/>
      </c>
      <c r="T128" s="18"/>
      <c r="X128" s="21" t="str">
        <f t="shared" si="5"/>
        <v xml:space="preserve"> </v>
      </c>
      <c r="AA128" s="18"/>
      <c r="AB128" s="18"/>
      <c r="AC128" s="18"/>
    </row>
    <row r="129" spans="6:29" s="17" customFormat="1" x14ac:dyDescent="0.2">
      <c r="F129" s="18"/>
      <c r="H129" s="19"/>
      <c r="I129" s="19"/>
      <c r="J129" s="20" t="str">
        <f t="shared" si="3"/>
        <v xml:space="preserve"> </v>
      </c>
      <c r="K129" s="19"/>
      <c r="L129" s="19"/>
      <c r="M129" s="28" t="str">
        <f>IF($L129&gt;0,IF($F129="F",1.11*$L129+VLOOKUP($G129,Ages!$A$3:$AG$10,31,0),1.35*$L129+VLOOKUP($G129,Ages!$A$12:$AG$19,31,0)),"")</f>
        <v/>
      </c>
      <c r="N129" s="19"/>
      <c r="O129" s="19"/>
      <c r="P129" s="20" t="str">
        <f t="shared" si="4"/>
        <v/>
      </c>
      <c r="Q129" s="19"/>
      <c r="R129" s="19"/>
      <c r="S129" s="20" t="str">
        <f>IF(AND(Q129&gt;0,R129&gt;0),IF($F129="F",IF(SUM($Q129,$R129)&lt;=35,1.33*($Q129+$R129)-0.013*POWER(($Q129+$R129),2)-2.5,0.546*($Q129+$R129)+9.7),1.21*($Q129+$R129)-0.008*POWER(($Q129+$R129),2)-VLOOKUP($G129,Ages!$A$12:$AD$19,30,0)),"")</f>
        <v/>
      </c>
      <c r="T129" s="18"/>
      <c r="X129" s="21" t="str">
        <f t="shared" si="5"/>
        <v xml:space="preserve"> </v>
      </c>
      <c r="AA129" s="18"/>
      <c r="AB129" s="18"/>
      <c r="AC129" s="18"/>
    </row>
    <row r="130" spans="6:29" s="17" customFormat="1" x14ac:dyDescent="0.2">
      <c r="F130" s="18"/>
      <c r="H130" s="19"/>
      <c r="I130" s="19"/>
      <c r="J130" s="20" t="str">
        <f t="shared" si="3"/>
        <v xml:space="preserve"> </v>
      </c>
      <c r="K130" s="19"/>
      <c r="L130" s="19"/>
      <c r="M130" s="28" t="str">
        <f>IF($L130&gt;0,IF($F130="F",1.11*$L130+VLOOKUP($G130,Ages!$A$3:$AG$10,31,0),1.35*$L130+VLOOKUP($G130,Ages!$A$12:$AG$19,31,0)),"")</f>
        <v/>
      </c>
      <c r="N130" s="19"/>
      <c r="O130" s="19"/>
      <c r="P130" s="20" t="str">
        <f t="shared" si="4"/>
        <v/>
      </c>
      <c r="Q130" s="19"/>
      <c r="R130" s="19"/>
      <c r="S130" s="20" t="str">
        <f>IF(AND(Q130&gt;0,R130&gt;0),IF($F130="F",IF(SUM($Q130,$R130)&lt;=35,1.33*($Q130+$R130)-0.013*POWER(($Q130+$R130),2)-2.5,0.546*($Q130+$R130)+9.7),1.21*($Q130+$R130)-0.008*POWER(($Q130+$R130),2)-VLOOKUP($G130,Ages!$A$12:$AD$19,30,0)),"")</f>
        <v/>
      </c>
      <c r="T130" s="18"/>
      <c r="X130" s="21" t="str">
        <f t="shared" si="5"/>
        <v xml:space="preserve"> </v>
      </c>
      <c r="AA130" s="18"/>
      <c r="AB130" s="18"/>
      <c r="AC130" s="18"/>
    </row>
    <row r="131" spans="6:29" s="17" customFormat="1" x14ac:dyDescent="0.2">
      <c r="F131" s="18"/>
      <c r="H131" s="19"/>
      <c r="I131" s="19"/>
      <c r="J131" s="20" t="str">
        <f t="shared" si="3"/>
        <v xml:space="preserve"> </v>
      </c>
      <c r="K131" s="19"/>
      <c r="L131" s="19"/>
      <c r="M131" s="28" t="str">
        <f>IF($L131&gt;0,IF($F131="F",1.11*$L131+VLOOKUP($G131,Ages!$A$3:$AG$10,31,0),1.35*$L131+VLOOKUP($G131,Ages!$A$12:$AG$19,31,0)),"")</f>
        <v/>
      </c>
      <c r="N131" s="19"/>
      <c r="O131" s="19"/>
      <c r="P131" s="20" t="str">
        <f t="shared" si="4"/>
        <v/>
      </c>
      <c r="Q131" s="19"/>
      <c r="R131" s="19"/>
      <c r="S131" s="20" t="str">
        <f>IF(AND(Q131&gt;0,R131&gt;0),IF($F131="F",IF(SUM($Q131,$R131)&lt;=35,1.33*($Q131+$R131)-0.013*POWER(($Q131+$R131),2)-2.5,0.546*($Q131+$R131)+9.7),1.21*($Q131+$R131)-0.008*POWER(($Q131+$R131),2)-VLOOKUP($G131,Ages!$A$12:$AD$19,30,0)),"")</f>
        <v/>
      </c>
      <c r="T131" s="18"/>
      <c r="X131" s="21" t="str">
        <f t="shared" si="5"/>
        <v xml:space="preserve"> </v>
      </c>
      <c r="AA131" s="18"/>
      <c r="AB131" s="18"/>
      <c r="AC131" s="18"/>
    </row>
    <row r="132" spans="6:29" s="17" customFormat="1" x14ac:dyDescent="0.2">
      <c r="F132" s="18"/>
      <c r="H132" s="19"/>
      <c r="I132" s="19"/>
      <c r="J132" s="20" t="str">
        <f t="shared" si="3"/>
        <v xml:space="preserve"> </v>
      </c>
      <c r="K132" s="19"/>
      <c r="L132" s="19"/>
      <c r="M132" s="28" t="str">
        <f>IF($L132&gt;0,IF($F132="F",1.11*$L132+VLOOKUP($G132,Ages!$A$3:$AG$10,31,0),1.35*$L132+VLOOKUP($G132,Ages!$A$12:$AG$19,31,0)),"")</f>
        <v/>
      </c>
      <c r="N132" s="19"/>
      <c r="O132" s="19"/>
      <c r="P132" s="20" t="str">
        <f t="shared" si="4"/>
        <v/>
      </c>
      <c r="Q132" s="19"/>
      <c r="R132" s="19"/>
      <c r="S132" s="20" t="str">
        <f>IF(AND(Q132&gt;0,R132&gt;0),IF($F132="F",IF(SUM($Q132,$R132)&lt;=35,1.33*($Q132+$R132)-0.013*POWER(($Q132+$R132),2)-2.5,0.546*($Q132+$R132)+9.7),1.21*($Q132+$R132)-0.008*POWER(($Q132+$R132),2)-VLOOKUP($G132,Ages!$A$12:$AD$19,30,0)),"")</f>
        <v/>
      </c>
      <c r="T132" s="18"/>
      <c r="X132" s="21" t="str">
        <f t="shared" si="5"/>
        <v xml:space="preserve"> </v>
      </c>
      <c r="AA132" s="18"/>
      <c r="AB132" s="18"/>
      <c r="AC132" s="18"/>
    </row>
    <row r="133" spans="6:29" s="17" customFormat="1" x14ac:dyDescent="0.2">
      <c r="F133" s="18"/>
      <c r="H133" s="19"/>
      <c r="I133" s="19"/>
      <c r="J133" s="20" t="str">
        <f t="shared" si="3"/>
        <v xml:space="preserve"> </v>
      </c>
      <c r="K133" s="19"/>
      <c r="L133" s="19"/>
      <c r="M133" s="28" t="str">
        <f>IF($L133&gt;0,IF($F133="F",1.11*$L133+VLOOKUP($G133,Ages!$A$3:$AG$10,31,0),1.35*$L133+VLOOKUP($G133,Ages!$A$12:$AG$19,31,0)),"")</f>
        <v/>
      </c>
      <c r="N133" s="19"/>
      <c r="O133" s="19"/>
      <c r="P133" s="20" t="str">
        <f t="shared" si="4"/>
        <v/>
      </c>
      <c r="Q133" s="19"/>
      <c r="R133" s="19"/>
      <c r="S133" s="20" t="str">
        <f>IF(AND(Q133&gt;0,R133&gt;0),IF($F133="F",IF(SUM($Q133,$R133)&lt;=35,1.33*($Q133+$R133)-0.013*POWER(($Q133+$R133),2)-2.5,0.546*($Q133+$R133)+9.7),1.21*($Q133+$R133)-0.008*POWER(($Q133+$R133),2)-VLOOKUP($G133,Ages!$A$12:$AD$19,30,0)),"")</f>
        <v/>
      </c>
      <c r="T133" s="18"/>
      <c r="X133" s="21" t="str">
        <f t="shared" si="5"/>
        <v xml:space="preserve"> </v>
      </c>
      <c r="AA133" s="18"/>
      <c r="AB133" s="18"/>
      <c r="AC133" s="18"/>
    </row>
    <row r="134" spans="6:29" s="17" customFormat="1" x14ac:dyDescent="0.2">
      <c r="F134" s="18"/>
      <c r="H134" s="19"/>
      <c r="I134" s="19"/>
      <c r="J134" s="20" t="str">
        <f t="shared" si="3"/>
        <v xml:space="preserve"> </v>
      </c>
      <c r="K134" s="19"/>
      <c r="L134" s="19"/>
      <c r="M134" s="28" t="str">
        <f>IF($L134&gt;0,IF($F134="F",1.11*$L134+VLOOKUP($G134,Ages!$A$3:$AG$10,31,0),1.35*$L134+VLOOKUP($G134,Ages!$A$12:$AG$19,31,0)),"")</f>
        <v/>
      </c>
      <c r="N134" s="19"/>
      <c r="O134" s="19"/>
      <c r="P134" s="20" t="str">
        <f t="shared" si="4"/>
        <v/>
      </c>
      <c r="Q134" s="19"/>
      <c r="R134" s="19"/>
      <c r="S134" s="20" t="str">
        <f>IF(AND(Q134&gt;0,R134&gt;0),IF($F134="F",IF(SUM($Q134,$R134)&lt;=35,1.33*($Q134+$R134)-0.013*POWER(($Q134+$R134),2)-2.5,0.546*($Q134+$R134)+9.7),1.21*($Q134+$R134)-0.008*POWER(($Q134+$R134),2)-VLOOKUP($G134,Ages!$A$12:$AD$19,30,0)),"")</f>
        <v/>
      </c>
      <c r="T134" s="18"/>
      <c r="X134" s="21" t="str">
        <f t="shared" si="5"/>
        <v xml:space="preserve"> </v>
      </c>
      <c r="AA134" s="18"/>
      <c r="AB134" s="18"/>
      <c r="AC134" s="18"/>
    </row>
    <row r="135" spans="6:29" s="17" customFormat="1" x14ac:dyDescent="0.2">
      <c r="F135" s="18"/>
      <c r="H135" s="19"/>
      <c r="I135" s="19"/>
      <c r="J135" s="20" t="str">
        <f t="shared" ref="J135:J198" si="6">IF(AND(H135&gt;0,I135&gt;0),(I135/(H135*H135))*703, " ")</f>
        <v xml:space="preserve"> </v>
      </c>
      <c r="K135" s="19"/>
      <c r="L135" s="19"/>
      <c r="M135" s="28" t="str">
        <f>IF($L135&gt;0,IF($F135="F",1.11*$L135+VLOOKUP($G135,Ages!$A$3:$AG$10,31,0),1.35*$L135+VLOOKUP($G135,Ages!$A$12:$AG$19,31,0)),"")</f>
        <v/>
      </c>
      <c r="N135" s="19"/>
      <c r="O135" s="19"/>
      <c r="P135" s="20" t="str">
        <f t="shared" ref="P135:P198" si="7">IF(AND(N135&gt;0,O135&gt;0),IF($F135="F",0.61*($N135+$O135)+5,0.735*($N135+$O135)+1),"")</f>
        <v/>
      </c>
      <c r="Q135" s="19"/>
      <c r="R135" s="19"/>
      <c r="S135" s="20" t="str">
        <f>IF(AND(Q135&gt;0,R135&gt;0),IF($F135="F",IF(SUM($Q135,$R135)&lt;=35,1.33*($Q135+$R135)-0.013*POWER(($Q135+$R135),2)-2.5,0.546*($Q135+$R135)+9.7),1.21*($Q135+$R135)-0.008*POWER(($Q135+$R135),2)-VLOOKUP($G135,Ages!$A$12:$AD$19,30,0)),"")</f>
        <v/>
      </c>
      <c r="T135" s="18"/>
      <c r="X135" s="21" t="str">
        <f t="shared" ref="X135:X198" si="8">IF(AND(H135&gt;0,I135&gt;0,V135&gt;0,(V135*60+W135 &lt; 781)),(IF(F135="F",(0.21*(G135*0)-(0.84*J135)-(8.41*(V135+(W135/60)))+(0.34*(V135+(W135/60))*(V135+(W135/60)))+(108.94)),IF(F135="M",(0.21*(G135*1)-(0.84*J135)-(8.41*(V135+(W135/60)))+(0.34*(V135+(W135/60))*(V135+(W135/60)))+(108.94))," ")))," ")</f>
        <v xml:space="preserve"> </v>
      </c>
      <c r="AA135" s="18"/>
      <c r="AB135" s="18"/>
      <c r="AC135" s="18"/>
    </row>
    <row r="136" spans="6:29" s="17" customFormat="1" x14ac:dyDescent="0.2">
      <c r="F136" s="18"/>
      <c r="H136" s="19"/>
      <c r="I136" s="19"/>
      <c r="J136" s="20" t="str">
        <f t="shared" si="6"/>
        <v xml:space="preserve"> </v>
      </c>
      <c r="K136" s="19"/>
      <c r="L136" s="19"/>
      <c r="M136" s="28" t="str">
        <f>IF($L136&gt;0,IF($F136="F",1.11*$L136+VLOOKUP($G136,Ages!$A$3:$AG$10,31,0),1.35*$L136+VLOOKUP($G136,Ages!$A$12:$AG$19,31,0)),"")</f>
        <v/>
      </c>
      <c r="N136" s="19"/>
      <c r="O136" s="19"/>
      <c r="P136" s="20" t="str">
        <f t="shared" si="7"/>
        <v/>
      </c>
      <c r="Q136" s="19"/>
      <c r="R136" s="19"/>
      <c r="S136" s="20" t="str">
        <f>IF(AND(Q136&gt;0,R136&gt;0),IF($F136="F",IF(SUM($Q136,$R136)&lt;=35,1.33*($Q136+$R136)-0.013*POWER(($Q136+$R136),2)-2.5,0.546*($Q136+$R136)+9.7),1.21*($Q136+$R136)-0.008*POWER(($Q136+$R136),2)-VLOOKUP($G136,Ages!$A$12:$AD$19,30,0)),"")</f>
        <v/>
      </c>
      <c r="T136" s="18"/>
      <c r="X136" s="21" t="str">
        <f t="shared" si="8"/>
        <v xml:space="preserve"> </v>
      </c>
      <c r="AA136" s="18"/>
      <c r="AB136" s="18"/>
      <c r="AC136" s="18"/>
    </row>
    <row r="137" spans="6:29" s="17" customFormat="1" x14ac:dyDescent="0.2">
      <c r="F137" s="18"/>
      <c r="H137" s="19"/>
      <c r="I137" s="19"/>
      <c r="J137" s="20" t="str">
        <f t="shared" si="6"/>
        <v xml:space="preserve"> </v>
      </c>
      <c r="K137" s="19"/>
      <c r="L137" s="19"/>
      <c r="M137" s="28" t="str">
        <f>IF($L137&gt;0,IF($F137="F",1.11*$L137+VLOOKUP($G137,Ages!$A$3:$AG$10,31,0),1.35*$L137+VLOOKUP($G137,Ages!$A$12:$AG$19,31,0)),"")</f>
        <v/>
      </c>
      <c r="N137" s="19"/>
      <c r="O137" s="19"/>
      <c r="P137" s="20" t="str">
        <f t="shared" si="7"/>
        <v/>
      </c>
      <c r="Q137" s="19"/>
      <c r="R137" s="19"/>
      <c r="S137" s="20" t="str">
        <f>IF(AND(Q137&gt;0,R137&gt;0),IF($F137="F",IF(SUM($Q137,$R137)&lt;=35,1.33*($Q137+$R137)-0.013*POWER(($Q137+$R137),2)-2.5,0.546*($Q137+$R137)+9.7),1.21*($Q137+$R137)-0.008*POWER(($Q137+$R137),2)-VLOOKUP($G137,Ages!$A$12:$AD$19,30,0)),"")</f>
        <v/>
      </c>
      <c r="T137" s="18"/>
      <c r="X137" s="21" t="str">
        <f t="shared" si="8"/>
        <v xml:space="preserve"> </v>
      </c>
      <c r="AA137" s="18"/>
      <c r="AB137" s="18"/>
      <c r="AC137" s="18"/>
    </row>
    <row r="138" spans="6:29" s="17" customFormat="1" x14ac:dyDescent="0.2">
      <c r="F138" s="18"/>
      <c r="H138" s="19"/>
      <c r="I138" s="19"/>
      <c r="J138" s="20" t="str">
        <f t="shared" si="6"/>
        <v xml:space="preserve"> </v>
      </c>
      <c r="K138" s="19"/>
      <c r="L138" s="19"/>
      <c r="M138" s="28" t="str">
        <f>IF($L138&gt;0,IF($F138="F",1.11*$L138+VLOOKUP($G138,Ages!$A$3:$AG$10,31,0),1.35*$L138+VLOOKUP($G138,Ages!$A$12:$AG$19,31,0)),"")</f>
        <v/>
      </c>
      <c r="N138" s="19"/>
      <c r="O138" s="19"/>
      <c r="P138" s="20" t="str">
        <f t="shared" si="7"/>
        <v/>
      </c>
      <c r="Q138" s="19"/>
      <c r="R138" s="19"/>
      <c r="S138" s="20" t="str">
        <f>IF(AND(Q138&gt;0,R138&gt;0),IF($F138="F",IF(SUM($Q138,$R138)&lt;=35,1.33*($Q138+$R138)-0.013*POWER(($Q138+$R138),2)-2.5,0.546*($Q138+$R138)+9.7),1.21*($Q138+$R138)-0.008*POWER(($Q138+$R138),2)-VLOOKUP($G138,Ages!$A$12:$AD$19,30,0)),"")</f>
        <v/>
      </c>
      <c r="T138" s="18"/>
      <c r="X138" s="21" t="str">
        <f t="shared" si="8"/>
        <v xml:space="preserve"> </v>
      </c>
      <c r="AA138" s="18"/>
      <c r="AB138" s="18"/>
      <c r="AC138" s="18"/>
    </row>
    <row r="139" spans="6:29" s="17" customFormat="1" x14ac:dyDescent="0.2">
      <c r="F139" s="18"/>
      <c r="H139" s="19"/>
      <c r="I139" s="19"/>
      <c r="J139" s="20" t="str">
        <f t="shared" si="6"/>
        <v xml:space="preserve"> </v>
      </c>
      <c r="K139" s="19"/>
      <c r="L139" s="19"/>
      <c r="M139" s="28" t="str">
        <f>IF($L139&gt;0,IF($F139="F",1.11*$L139+VLOOKUP($G139,Ages!$A$3:$AG$10,31,0),1.35*$L139+VLOOKUP($G139,Ages!$A$12:$AG$19,31,0)),"")</f>
        <v/>
      </c>
      <c r="N139" s="19"/>
      <c r="O139" s="19"/>
      <c r="P139" s="20" t="str">
        <f t="shared" si="7"/>
        <v/>
      </c>
      <c r="Q139" s="19"/>
      <c r="R139" s="19"/>
      <c r="S139" s="20" t="str">
        <f>IF(AND(Q139&gt;0,R139&gt;0),IF($F139="F",IF(SUM($Q139,$R139)&lt;=35,1.33*($Q139+$R139)-0.013*POWER(($Q139+$R139),2)-2.5,0.546*($Q139+$R139)+9.7),1.21*($Q139+$R139)-0.008*POWER(($Q139+$R139),2)-VLOOKUP($G139,Ages!$A$12:$AD$19,30,0)),"")</f>
        <v/>
      </c>
      <c r="T139" s="18"/>
      <c r="X139" s="21" t="str">
        <f t="shared" si="8"/>
        <v xml:space="preserve"> </v>
      </c>
      <c r="AA139" s="18"/>
      <c r="AB139" s="18"/>
      <c r="AC139" s="18"/>
    </row>
    <row r="140" spans="6:29" s="17" customFormat="1" x14ac:dyDescent="0.2">
      <c r="F140" s="18"/>
      <c r="H140" s="19"/>
      <c r="I140" s="19"/>
      <c r="J140" s="20" t="str">
        <f t="shared" si="6"/>
        <v xml:space="preserve"> </v>
      </c>
      <c r="K140" s="19"/>
      <c r="L140" s="19"/>
      <c r="M140" s="28" t="str">
        <f>IF($L140&gt;0,IF($F140="F",1.11*$L140+VLOOKUP($G140,Ages!$A$3:$AG$10,31,0),1.35*$L140+VLOOKUP($G140,Ages!$A$12:$AG$19,31,0)),"")</f>
        <v/>
      </c>
      <c r="N140" s="19"/>
      <c r="O140" s="19"/>
      <c r="P140" s="20" t="str">
        <f t="shared" si="7"/>
        <v/>
      </c>
      <c r="Q140" s="19"/>
      <c r="R140" s="19"/>
      <c r="S140" s="20" t="str">
        <f>IF(AND(Q140&gt;0,R140&gt;0),IF($F140="F",IF(SUM($Q140,$R140)&lt;=35,1.33*($Q140+$R140)-0.013*POWER(($Q140+$R140),2)-2.5,0.546*($Q140+$R140)+9.7),1.21*($Q140+$R140)-0.008*POWER(($Q140+$R140),2)-VLOOKUP($G140,Ages!$A$12:$AD$19,30,0)),"")</f>
        <v/>
      </c>
      <c r="T140" s="18"/>
      <c r="X140" s="21" t="str">
        <f t="shared" si="8"/>
        <v xml:space="preserve"> </v>
      </c>
      <c r="AA140" s="18"/>
      <c r="AB140" s="18"/>
      <c r="AC140" s="18"/>
    </row>
    <row r="141" spans="6:29" s="17" customFormat="1" x14ac:dyDescent="0.2">
      <c r="F141" s="18"/>
      <c r="H141" s="19"/>
      <c r="I141" s="19"/>
      <c r="J141" s="20" t="str">
        <f t="shared" si="6"/>
        <v xml:space="preserve"> </v>
      </c>
      <c r="K141" s="19"/>
      <c r="L141" s="19"/>
      <c r="M141" s="28" t="str">
        <f>IF($L141&gt;0,IF($F141="F",1.11*$L141+VLOOKUP($G141,Ages!$A$3:$AG$10,31,0),1.35*$L141+VLOOKUP($G141,Ages!$A$12:$AG$19,31,0)),"")</f>
        <v/>
      </c>
      <c r="N141" s="19"/>
      <c r="O141" s="19"/>
      <c r="P141" s="20" t="str">
        <f t="shared" si="7"/>
        <v/>
      </c>
      <c r="Q141" s="19"/>
      <c r="R141" s="19"/>
      <c r="S141" s="20" t="str">
        <f>IF(AND(Q141&gt;0,R141&gt;0),IF($F141="F",IF(SUM($Q141,$R141)&lt;=35,1.33*($Q141+$R141)-0.013*POWER(($Q141+$R141),2)-2.5,0.546*($Q141+$R141)+9.7),1.21*($Q141+$R141)-0.008*POWER(($Q141+$R141),2)-VLOOKUP($G141,Ages!$A$12:$AD$19,30,0)),"")</f>
        <v/>
      </c>
      <c r="T141" s="18"/>
      <c r="X141" s="21" t="str">
        <f t="shared" si="8"/>
        <v xml:space="preserve"> </v>
      </c>
      <c r="AA141" s="18"/>
      <c r="AB141" s="18"/>
      <c r="AC141" s="18"/>
    </row>
    <row r="142" spans="6:29" s="17" customFormat="1" x14ac:dyDescent="0.2">
      <c r="F142" s="18"/>
      <c r="H142" s="19"/>
      <c r="I142" s="19"/>
      <c r="J142" s="20" t="str">
        <f t="shared" si="6"/>
        <v xml:space="preserve"> </v>
      </c>
      <c r="K142" s="19"/>
      <c r="L142" s="19"/>
      <c r="M142" s="28" t="str">
        <f>IF($L142&gt;0,IF($F142="F",1.11*$L142+VLOOKUP($G142,Ages!$A$3:$AG$10,31,0),1.35*$L142+VLOOKUP($G142,Ages!$A$12:$AG$19,31,0)),"")</f>
        <v/>
      </c>
      <c r="N142" s="19"/>
      <c r="O142" s="19"/>
      <c r="P142" s="20" t="str">
        <f t="shared" si="7"/>
        <v/>
      </c>
      <c r="Q142" s="19"/>
      <c r="R142" s="19"/>
      <c r="S142" s="20" t="str">
        <f>IF(AND(Q142&gt;0,R142&gt;0),IF($F142="F",IF(SUM($Q142,$R142)&lt;=35,1.33*($Q142+$R142)-0.013*POWER(($Q142+$R142),2)-2.5,0.546*($Q142+$R142)+9.7),1.21*($Q142+$R142)-0.008*POWER(($Q142+$R142),2)-VLOOKUP($G142,Ages!$A$12:$AD$19,30,0)),"")</f>
        <v/>
      </c>
      <c r="T142" s="18"/>
      <c r="X142" s="21" t="str">
        <f t="shared" si="8"/>
        <v xml:space="preserve"> </v>
      </c>
      <c r="AA142" s="18"/>
      <c r="AB142" s="18"/>
      <c r="AC142" s="18"/>
    </row>
    <row r="143" spans="6:29" s="17" customFormat="1" x14ac:dyDescent="0.2">
      <c r="F143" s="18"/>
      <c r="H143" s="19"/>
      <c r="I143" s="19"/>
      <c r="J143" s="20" t="str">
        <f t="shared" si="6"/>
        <v xml:space="preserve"> </v>
      </c>
      <c r="K143" s="19"/>
      <c r="L143" s="19"/>
      <c r="M143" s="28" t="str">
        <f>IF($L143&gt;0,IF($F143="F",1.11*$L143+VLOOKUP($G143,Ages!$A$3:$AG$10,31,0),1.35*$L143+VLOOKUP($G143,Ages!$A$12:$AG$19,31,0)),"")</f>
        <v/>
      </c>
      <c r="N143" s="19"/>
      <c r="O143" s="19"/>
      <c r="P143" s="20" t="str">
        <f t="shared" si="7"/>
        <v/>
      </c>
      <c r="Q143" s="19"/>
      <c r="R143" s="19"/>
      <c r="S143" s="20" t="str">
        <f>IF(AND(Q143&gt;0,R143&gt;0),IF($F143="F",IF(SUM($Q143,$R143)&lt;=35,1.33*($Q143+$R143)-0.013*POWER(($Q143+$R143),2)-2.5,0.546*($Q143+$R143)+9.7),1.21*($Q143+$R143)-0.008*POWER(($Q143+$R143),2)-VLOOKUP($G143,Ages!$A$12:$AD$19,30,0)),"")</f>
        <v/>
      </c>
      <c r="T143" s="18"/>
      <c r="X143" s="21" t="str">
        <f t="shared" si="8"/>
        <v xml:space="preserve"> </v>
      </c>
      <c r="AA143" s="18"/>
      <c r="AB143" s="18"/>
      <c r="AC143" s="18"/>
    </row>
    <row r="144" spans="6:29" s="17" customFormat="1" x14ac:dyDescent="0.2">
      <c r="F144" s="18"/>
      <c r="H144" s="19"/>
      <c r="I144" s="19"/>
      <c r="J144" s="20" t="str">
        <f t="shared" si="6"/>
        <v xml:space="preserve"> </v>
      </c>
      <c r="K144" s="19"/>
      <c r="L144" s="19"/>
      <c r="M144" s="28" t="str">
        <f>IF($L144&gt;0,IF($F144="F",1.11*$L144+VLOOKUP($G144,Ages!$A$3:$AG$10,31,0),1.35*$L144+VLOOKUP($G144,Ages!$A$12:$AG$19,31,0)),"")</f>
        <v/>
      </c>
      <c r="N144" s="19"/>
      <c r="O144" s="19"/>
      <c r="P144" s="20" t="str">
        <f t="shared" si="7"/>
        <v/>
      </c>
      <c r="Q144" s="19"/>
      <c r="R144" s="19"/>
      <c r="S144" s="20" t="str">
        <f>IF(AND(Q144&gt;0,R144&gt;0),IF($F144="F",IF(SUM($Q144,$R144)&lt;=35,1.33*($Q144+$R144)-0.013*POWER(($Q144+$R144),2)-2.5,0.546*($Q144+$R144)+9.7),1.21*($Q144+$R144)-0.008*POWER(($Q144+$R144),2)-VLOOKUP($G144,Ages!$A$12:$AD$19,30,0)),"")</f>
        <v/>
      </c>
      <c r="T144" s="18"/>
      <c r="X144" s="21" t="str">
        <f t="shared" si="8"/>
        <v xml:space="preserve"> </v>
      </c>
      <c r="AA144" s="18"/>
      <c r="AB144" s="18"/>
      <c r="AC144" s="18"/>
    </row>
    <row r="145" spans="6:29" s="17" customFormat="1" x14ac:dyDescent="0.2">
      <c r="F145" s="18"/>
      <c r="H145" s="19"/>
      <c r="I145" s="19"/>
      <c r="J145" s="20" t="str">
        <f t="shared" si="6"/>
        <v xml:space="preserve"> </v>
      </c>
      <c r="K145" s="19"/>
      <c r="L145" s="19"/>
      <c r="M145" s="28" t="str">
        <f>IF($L145&gt;0,IF($F145="F",1.11*$L145+VLOOKUP($G145,Ages!$A$3:$AG$10,31,0),1.35*$L145+VLOOKUP($G145,Ages!$A$12:$AG$19,31,0)),"")</f>
        <v/>
      </c>
      <c r="N145" s="19"/>
      <c r="O145" s="19"/>
      <c r="P145" s="20" t="str">
        <f t="shared" si="7"/>
        <v/>
      </c>
      <c r="Q145" s="19"/>
      <c r="R145" s="19"/>
      <c r="S145" s="20" t="str">
        <f>IF(AND(Q145&gt;0,R145&gt;0),IF($F145="F",IF(SUM($Q145,$R145)&lt;=35,1.33*($Q145+$R145)-0.013*POWER(($Q145+$R145),2)-2.5,0.546*($Q145+$R145)+9.7),1.21*($Q145+$R145)-0.008*POWER(($Q145+$R145),2)-VLOOKUP($G145,Ages!$A$12:$AD$19,30,0)),"")</f>
        <v/>
      </c>
      <c r="T145" s="18"/>
      <c r="X145" s="21" t="str">
        <f t="shared" si="8"/>
        <v xml:space="preserve"> </v>
      </c>
      <c r="AA145" s="18"/>
      <c r="AB145" s="18"/>
      <c r="AC145" s="18"/>
    </row>
    <row r="146" spans="6:29" s="17" customFormat="1" x14ac:dyDescent="0.2">
      <c r="F146" s="18"/>
      <c r="H146" s="19"/>
      <c r="I146" s="19"/>
      <c r="J146" s="20" t="str">
        <f t="shared" si="6"/>
        <v xml:space="preserve"> </v>
      </c>
      <c r="K146" s="19"/>
      <c r="L146" s="19"/>
      <c r="M146" s="28" t="str">
        <f>IF($L146&gt;0,IF($F146="F",1.11*$L146+VLOOKUP($G146,Ages!$A$3:$AG$10,31,0),1.35*$L146+VLOOKUP($G146,Ages!$A$12:$AG$19,31,0)),"")</f>
        <v/>
      </c>
      <c r="N146" s="19"/>
      <c r="O146" s="19"/>
      <c r="P146" s="20" t="str">
        <f t="shared" si="7"/>
        <v/>
      </c>
      <c r="Q146" s="19"/>
      <c r="R146" s="19"/>
      <c r="S146" s="20" t="str">
        <f>IF(AND(Q146&gt;0,R146&gt;0),IF($F146="F",IF(SUM($Q146,$R146)&lt;=35,1.33*($Q146+$R146)-0.013*POWER(($Q146+$R146),2)-2.5,0.546*($Q146+$R146)+9.7),1.21*($Q146+$R146)-0.008*POWER(($Q146+$R146),2)-VLOOKUP($G146,Ages!$A$12:$AD$19,30,0)),"")</f>
        <v/>
      </c>
      <c r="T146" s="18"/>
      <c r="X146" s="21" t="str">
        <f t="shared" si="8"/>
        <v xml:space="preserve"> </v>
      </c>
      <c r="AA146" s="18"/>
      <c r="AB146" s="18"/>
      <c r="AC146" s="18"/>
    </row>
    <row r="147" spans="6:29" s="17" customFormat="1" x14ac:dyDescent="0.2">
      <c r="F147" s="18"/>
      <c r="H147" s="19"/>
      <c r="I147" s="19"/>
      <c r="J147" s="20" t="str">
        <f t="shared" si="6"/>
        <v xml:space="preserve"> </v>
      </c>
      <c r="K147" s="19"/>
      <c r="L147" s="19"/>
      <c r="M147" s="28" t="str">
        <f>IF($L147&gt;0,IF($F147="F",1.11*$L147+VLOOKUP($G147,Ages!$A$3:$AG$10,31,0),1.35*$L147+VLOOKUP($G147,Ages!$A$12:$AG$19,31,0)),"")</f>
        <v/>
      </c>
      <c r="N147" s="19"/>
      <c r="O147" s="19"/>
      <c r="P147" s="20" t="str">
        <f t="shared" si="7"/>
        <v/>
      </c>
      <c r="Q147" s="19"/>
      <c r="R147" s="19"/>
      <c r="S147" s="20" t="str">
        <f>IF(AND(Q147&gt;0,R147&gt;0),IF($F147="F",IF(SUM($Q147,$R147)&lt;=35,1.33*($Q147+$R147)-0.013*POWER(($Q147+$R147),2)-2.5,0.546*($Q147+$R147)+9.7),1.21*($Q147+$R147)-0.008*POWER(($Q147+$R147),2)-VLOOKUP($G147,Ages!$A$12:$AD$19,30,0)),"")</f>
        <v/>
      </c>
      <c r="T147" s="18"/>
      <c r="X147" s="21" t="str">
        <f t="shared" si="8"/>
        <v xml:space="preserve"> </v>
      </c>
      <c r="AA147" s="18"/>
      <c r="AB147" s="18"/>
      <c r="AC147" s="18"/>
    </row>
    <row r="148" spans="6:29" s="17" customFormat="1" x14ac:dyDescent="0.2">
      <c r="F148" s="18"/>
      <c r="H148" s="19"/>
      <c r="I148" s="19"/>
      <c r="J148" s="20" t="str">
        <f t="shared" si="6"/>
        <v xml:space="preserve"> </v>
      </c>
      <c r="K148" s="19"/>
      <c r="L148" s="19"/>
      <c r="M148" s="28" t="str">
        <f>IF($L148&gt;0,IF($F148="F",1.11*$L148+VLOOKUP($G148,Ages!$A$3:$AG$10,31,0),1.35*$L148+VLOOKUP($G148,Ages!$A$12:$AG$19,31,0)),"")</f>
        <v/>
      </c>
      <c r="N148" s="19"/>
      <c r="O148" s="19"/>
      <c r="P148" s="20" t="str">
        <f t="shared" si="7"/>
        <v/>
      </c>
      <c r="Q148" s="19"/>
      <c r="R148" s="19"/>
      <c r="S148" s="20" t="str">
        <f>IF(AND(Q148&gt;0,R148&gt;0),IF($F148="F",IF(SUM($Q148,$R148)&lt;=35,1.33*($Q148+$R148)-0.013*POWER(($Q148+$R148),2)-2.5,0.546*($Q148+$R148)+9.7),1.21*($Q148+$R148)-0.008*POWER(($Q148+$R148),2)-VLOOKUP($G148,Ages!$A$12:$AD$19,30,0)),"")</f>
        <v/>
      </c>
      <c r="T148" s="18"/>
      <c r="X148" s="21" t="str">
        <f t="shared" si="8"/>
        <v xml:space="preserve"> </v>
      </c>
      <c r="AA148" s="18"/>
      <c r="AB148" s="18"/>
      <c r="AC148" s="18"/>
    </row>
    <row r="149" spans="6:29" s="17" customFormat="1" x14ac:dyDescent="0.2">
      <c r="F149" s="18"/>
      <c r="H149" s="19"/>
      <c r="I149" s="19"/>
      <c r="J149" s="20" t="str">
        <f t="shared" si="6"/>
        <v xml:space="preserve"> </v>
      </c>
      <c r="K149" s="19"/>
      <c r="L149" s="19"/>
      <c r="M149" s="28" t="str">
        <f>IF($L149&gt;0,IF($F149="F",1.11*$L149+VLOOKUP($G149,Ages!$A$3:$AG$10,31,0),1.35*$L149+VLOOKUP($G149,Ages!$A$12:$AG$19,31,0)),"")</f>
        <v/>
      </c>
      <c r="N149" s="19"/>
      <c r="O149" s="19"/>
      <c r="P149" s="20" t="str">
        <f t="shared" si="7"/>
        <v/>
      </c>
      <c r="Q149" s="19"/>
      <c r="R149" s="19"/>
      <c r="S149" s="20" t="str">
        <f>IF(AND(Q149&gt;0,R149&gt;0),IF($F149="F",IF(SUM($Q149,$R149)&lt;=35,1.33*($Q149+$R149)-0.013*POWER(($Q149+$R149),2)-2.5,0.546*($Q149+$R149)+9.7),1.21*($Q149+$R149)-0.008*POWER(($Q149+$R149),2)-VLOOKUP($G149,Ages!$A$12:$AD$19,30,0)),"")</f>
        <v/>
      </c>
      <c r="T149" s="18"/>
      <c r="X149" s="21" t="str">
        <f t="shared" si="8"/>
        <v xml:space="preserve"> </v>
      </c>
      <c r="AA149" s="18"/>
      <c r="AB149" s="18"/>
      <c r="AC149" s="18"/>
    </row>
    <row r="150" spans="6:29" s="17" customFormat="1" x14ac:dyDescent="0.2">
      <c r="F150" s="18"/>
      <c r="H150" s="19"/>
      <c r="I150" s="19"/>
      <c r="J150" s="20" t="str">
        <f t="shared" si="6"/>
        <v xml:space="preserve"> </v>
      </c>
      <c r="K150" s="19"/>
      <c r="L150" s="19"/>
      <c r="M150" s="28" t="str">
        <f>IF($L150&gt;0,IF($F150="F",1.11*$L150+VLOOKUP($G150,Ages!$A$3:$AG$10,31,0),1.35*$L150+VLOOKUP($G150,Ages!$A$12:$AG$19,31,0)),"")</f>
        <v/>
      </c>
      <c r="N150" s="19"/>
      <c r="O150" s="19"/>
      <c r="P150" s="20" t="str">
        <f t="shared" si="7"/>
        <v/>
      </c>
      <c r="Q150" s="19"/>
      <c r="R150" s="19"/>
      <c r="S150" s="20" t="str">
        <f>IF(AND(Q150&gt;0,R150&gt;0),IF($F150="F",IF(SUM($Q150,$R150)&lt;=35,1.33*($Q150+$R150)-0.013*POWER(($Q150+$R150),2)-2.5,0.546*($Q150+$R150)+9.7),1.21*($Q150+$R150)-0.008*POWER(($Q150+$R150),2)-VLOOKUP($G150,Ages!$A$12:$AD$19,30,0)),"")</f>
        <v/>
      </c>
      <c r="T150" s="18"/>
      <c r="X150" s="21" t="str">
        <f t="shared" si="8"/>
        <v xml:space="preserve"> </v>
      </c>
      <c r="AA150" s="18"/>
      <c r="AB150" s="18"/>
      <c r="AC150" s="18"/>
    </row>
    <row r="151" spans="6:29" s="17" customFormat="1" x14ac:dyDescent="0.2">
      <c r="F151" s="18"/>
      <c r="H151" s="19"/>
      <c r="I151" s="19"/>
      <c r="J151" s="20" t="str">
        <f t="shared" si="6"/>
        <v xml:space="preserve"> </v>
      </c>
      <c r="K151" s="19"/>
      <c r="L151" s="19"/>
      <c r="M151" s="28" t="str">
        <f>IF($L151&gt;0,IF($F151="F",1.11*$L151+VLOOKUP($G151,Ages!$A$3:$AG$10,31,0),1.35*$L151+VLOOKUP($G151,Ages!$A$12:$AG$19,31,0)),"")</f>
        <v/>
      </c>
      <c r="N151" s="19"/>
      <c r="O151" s="19"/>
      <c r="P151" s="20" t="str">
        <f t="shared" si="7"/>
        <v/>
      </c>
      <c r="Q151" s="19"/>
      <c r="R151" s="19"/>
      <c r="S151" s="20" t="str">
        <f>IF(AND(Q151&gt;0,R151&gt;0),IF($F151="F",IF(SUM($Q151,$R151)&lt;=35,1.33*($Q151+$R151)-0.013*POWER(($Q151+$R151),2)-2.5,0.546*($Q151+$R151)+9.7),1.21*($Q151+$R151)-0.008*POWER(($Q151+$R151),2)-VLOOKUP($G151,Ages!$A$12:$AD$19,30,0)),"")</f>
        <v/>
      </c>
      <c r="T151" s="18"/>
      <c r="X151" s="21" t="str">
        <f t="shared" si="8"/>
        <v xml:space="preserve"> </v>
      </c>
      <c r="AA151" s="18"/>
      <c r="AB151" s="18"/>
      <c r="AC151" s="18"/>
    </row>
    <row r="152" spans="6:29" s="17" customFormat="1" x14ac:dyDescent="0.2">
      <c r="F152" s="18"/>
      <c r="H152" s="19"/>
      <c r="I152" s="19"/>
      <c r="J152" s="20" t="str">
        <f t="shared" si="6"/>
        <v xml:space="preserve"> </v>
      </c>
      <c r="K152" s="19"/>
      <c r="L152" s="19"/>
      <c r="M152" s="28" t="str">
        <f>IF($L152&gt;0,IF($F152="F",1.11*$L152+VLOOKUP($G152,Ages!$A$3:$AG$10,31,0),1.35*$L152+VLOOKUP($G152,Ages!$A$12:$AG$19,31,0)),"")</f>
        <v/>
      </c>
      <c r="N152" s="19"/>
      <c r="O152" s="19"/>
      <c r="P152" s="20" t="str">
        <f t="shared" si="7"/>
        <v/>
      </c>
      <c r="Q152" s="19"/>
      <c r="R152" s="19"/>
      <c r="S152" s="20" t="str">
        <f>IF(AND(Q152&gt;0,R152&gt;0),IF($F152="F",IF(SUM($Q152,$R152)&lt;=35,1.33*($Q152+$R152)-0.013*POWER(($Q152+$R152),2)-2.5,0.546*($Q152+$R152)+9.7),1.21*($Q152+$R152)-0.008*POWER(($Q152+$R152),2)-VLOOKUP($G152,Ages!$A$12:$AD$19,30,0)),"")</f>
        <v/>
      </c>
      <c r="T152" s="18"/>
      <c r="X152" s="21" t="str">
        <f t="shared" si="8"/>
        <v xml:space="preserve"> </v>
      </c>
      <c r="AA152" s="18"/>
      <c r="AB152" s="18"/>
      <c r="AC152" s="18"/>
    </row>
    <row r="153" spans="6:29" s="17" customFormat="1" x14ac:dyDescent="0.2">
      <c r="F153" s="18"/>
      <c r="H153" s="19"/>
      <c r="I153" s="19"/>
      <c r="J153" s="20" t="str">
        <f t="shared" si="6"/>
        <v xml:space="preserve"> </v>
      </c>
      <c r="K153" s="19"/>
      <c r="L153" s="19"/>
      <c r="M153" s="28" t="str">
        <f>IF($L153&gt;0,IF($F153="F",1.11*$L153+VLOOKUP($G153,Ages!$A$3:$AG$10,31,0),1.35*$L153+VLOOKUP($G153,Ages!$A$12:$AG$19,31,0)),"")</f>
        <v/>
      </c>
      <c r="N153" s="19"/>
      <c r="O153" s="19"/>
      <c r="P153" s="20" t="str">
        <f t="shared" si="7"/>
        <v/>
      </c>
      <c r="Q153" s="19"/>
      <c r="R153" s="19"/>
      <c r="S153" s="20" t="str">
        <f>IF(AND(Q153&gt;0,R153&gt;0),IF($F153="F",IF(SUM($Q153,$R153)&lt;=35,1.33*($Q153+$R153)-0.013*POWER(($Q153+$R153),2)-2.5,0.546*($Q153+$R153)+9.7),1.21*($Q153+$R153)-0.008*POWER(($Q153+$R153),2)-VLOOKUP($G153,Ages!$A$12:$AD$19,30,0)),"")</f>
        <v/>
      </c>
      <c r="T153" s="18"/>
      <c r="X153" s="21" t="str">
        <f t="shared" si="8"/>
        <v xml:space="preserve"> </v>
      </c>
      <c r="AA153" s="18"/>
      <c r="AB153" s="18"/>
      <c r="AC153" s="18"/>
    </row>
    <row r="154" spans="6:29" s="17" customFormat="1" x14ac:dyDescent="0.2">
      <c r="F154" s="18"/>
      <c r="H154" s="19"/>
      <c r="I154" s="19"/>
      <c r="J154" s="20" t="str">
        <f t="shared" si="6"/>
        <v xml:space="preserve"> </v>
      </c>
      <c r="K154" s="19"/>
      <c r="L154" s="19"/>
      <c r="M154" s="28" t="str">
        <f>IF($L154&gt;0,IF($F154="F",1.11*$L154+VLOOKUP($G154,Ages!$A$3:$AG$10,31,0),1.35*$L154+VLOOKUP($G154,Ages!$A$12:$AG$19,31,0)),"")</f>
        <v/>
      </c>
      <c r="N154" s="19"/>
      <c r="O154" s="19"/>
      <c r="P154" s="20" t="str">
        <f t="shared" si="7"/>
        <v/>
      </c>
      <c r="Q154" s="19"/>
      <c r="R154" s="19"/>
      <c r="S154" s="20" t="str">
        <f>IF(AND(Q154&gt;0,R154&gt;0),IF($F154="F",IF(SUM($Q154,$R154)&lt;=35,1.33*($Q154+$R154)-0.013*POWER(($Q154+$R154),2)-2.5,0.546*($Q154+$R154)+9.7),1.21*($Q154+$R154)-0.008*POWER(($Q154+$R154),2)-VLOOKUP($G154,Ages!$A$12:$AD$19,30,0)),"")</f>
        <v/>
      </c>
      <c r="T154" s="18"/>
      <c r="X154" s="21" t="str">
        <f t="shared" si="8"/>
        <v xml:space="preserve"> </v>
      </c>
      <c r="AA154" s="18"/>
      <c r="AB154" s="18"/>
      <c r="AC154" s="18"/>
    </row>
    <row r="155" spans="6:29" s="17" customFormat="1" x14ac:dyDescent="0.2">
      <c r="F155" s="18"/>
      <c r="H155" s="19"/>
      <c r="I155" s="19"/>
      <c r="J155" s="20" t="str">
        <f t="shared" si="6"/>
        <v xml:space="preserve"> </v>
      </c>
      <c r="K155" s="19"/>
      <c r="L155" s="19"/>
      <c r="M155" s="28" t="str">
        <f>IF($L155&gt;0,IF($F155="F",1.11*$L155+VLOOKUP($G155,Ages!$A$3:$AG$10,31,0),1.35*$L155+VLOOKUP($G155,Ages!$A$12:$AG$19,31,0)),"")</f>
        <v/>
      </c>
      <c r="N155" s="19"/>
      <c r="O155" s="19"/>
      <c r="P155" s="20" t="str">
        <f t="shared" si="7"/>
        <v/>
      </c>
      <c r="Q155" s="19"/>
      <c r="R155" s="19"/>
      <c r="S155" s="20" t="str">
        <f>IF(AND(Q155&gt;0,R155&gt;0),IF($F155="F",IF(SUM($Q155,$R155)&lt;=35,1.33*($Q155+$R155)-0.013*POWER(($Q155+$R155),2)-2.5,0.546*($Q155+$R155)+9.7),1.21*($Q155+$R155)-0.008*POWER(($Q155+$R155),2)-VLOOKUP($G155,Ages!$A$12:$AD$19,30,0)),"")</f>
        <v/>
      </c>
      <c r="T155" s="18"/>
      <c r="X155" s="21" t="str">
        <f t="shared" si="8"/>
        <v xml:space="preserve"> </v>
      </c>
      <c r="AA155" s="18"/>
      <c r="AB155" s="18"/>
      <c r="AC155" s="18"/>
    </row>
    <row r="156" spans="6:29" s="17" customFormat="1" x14ac:dyDescent="0.2">
      <c r="F156" s="18"/>
      <c r="H156" s="19"/>
      <c r="I156" s="19"/>
      <c r="J156" s="20" t="str">
        <f t="shared" si="6"/>
        <v xml:space="preserve"> </v>
      </c>
      <c r="K156" s="19"/>
      <c r="L156" s="19"/>
      <c r="M156" s="28" t="str">
        <f>IF($L156&gt;0,IF($F156="F",1.11*$L156+VLOOKUP($G156,Ages!$A$3:$AG$10,31,0),1.35*$L156+VLOOKUP($G156,Ages!$A$12:$AG$19,31,0)),"")</f>
        <v/>
      </c>
      <c r="N156" s="19"/>
      <c r="O156" s="19"/>
      <c r="P156" s="20" t="str">
        <f t="shared" si="7"/>
        <v/>
      </c>
      <c r="Q156" s="19"/>
      <c r="R156" s="19"/>
      <c r="S156" s="20" t="str">
        <f>IF(AND(Q156&gt;0,R156&gt;0),IF($F156="F",IF(SUM($Q156,$R156)&lt;=35,1.33*($Q156+$R156)-0.013*POWER(($Q156+$R156),2)-2.5,0.546*($Q156+$R156)+9.7),1.21*($Q156+$R156)-0.008*POWER(($Q156+$R156),2)-VLOOKUP($G156,Ages!$A$12:$AD$19,30,0)),"")</f>
        <v/>
      </c>
      <c r="T156" s="18"/>
      <c r="X156" s="21" t="str">
        <f t="shared" si="8"/>
        <v xml:space="preserve"> </v>
      </c>
      <c r="AA156" s="18"/>
      <c r="AB156" s="18"/>
      <c r="AC156" s="18"/>
    </row>
    <row r="157" spans="6:29" s="17" customFormat="1" x14ac:dyDescent="0.2">
      <c r="F157" s="18"/>
      <c r="H157" s="19"/>
      <c r="I157" s="19"/>
      <c r="J157" s="20" t="str">
        <f t="shared" si="6"/>
        <v xml:space="preserve"> </v>
      </c>
      <c r="K157" s="19"/>
      <c r="L157" s="19"/>
      <c r="M157" s="28" t="str">
        <f>IF($L157&gt;0,IF($F157="F",1.11*$L157+VLOOKUP($G157,Ages!$A$3:$AG$10,31,0),1.35*$L157+VLOOKUP($G157,Ages!$A$12:$AG$19,31,0)),"")</f>
        <v/>
      </c>
      <c r="N157" s="19"/>
      <c r="O157" s="19"/>
      <c r="P157" s="20" t="str">
        <f t="shared" si="7"/>
        <v/>
      </c>
      <c r="Q157" s="19"/>
      <c r="R157" s="19"/>
      <c r="S157" s="20" t="str">
        <f>IF(AND(Q157&gt;0,R157&gt;0),IF($F157="F",IF(SUM($Q157,$R157)&lt;=35,1.33*($Q157+$R157)-0.013*POWER(($Q157+$R157),2)-2.5,0.546*($Q157+$R157)+9.7),1.21*($Q157+$R157)-0.008*POWER(($Q157+$R157),2)-VLOOKUP($G157,Ages!$A$12:$AD$19,30,0)),"")</f>
        <v/>
      </c>
      <c r="T157" s="18"/>
      <c r="X157" s="21" t="str">
        <f t="shared" si="8"/>
        <v xml:space="preserve"> </v>
      </c>
      <c r="AA157" s="18"/>
      <c r="AB157" s="18"/>
      <c r="AC157" s="18"/>
    </row>
    <row r="158" spans="6:29" s="17" customFormat="1" x14ac:dyDescent="0.2">
      <c r="F158" s="18"/>
      <c r="H158" s="19"/>
      <c r="I158" s="19"/>
      <c r="J158" s="20" t="str">
        <f t="shared" si="6"/>
        <v xml:space="preserve"> </v>
      </c>
      <c r="K158" s="19"/>
      <c r="L158" s="19"/>
      <c r="M158" s="28" t="str">
        <f>IF($L158&gt;0,IF($F158="F",1.11*$L158+VLOOKUP($G158,Ages!$A$3:$AG$10,31,0),1.35*$L158+VLOOKUP($G158,Ages!$A$12:$AG$19,31,0)),"")</f>
        <v/>
      </c>
      <c r="N158" s="19"/>
      <c r="O158" s="19"/>
      <c r="P158" s="20" t="str">
        <f t="shared" si="7"/>
        <v/>
      </c>
      <c r="Q158" s="19"/>
      <c r="R158" s="19"/>
      <c r="S158" s="20" t="str">
        <f>IF(AND(Q158&gt;0,R158&gt;0),IF($F158="F",IF(SUM($Q158,$R158)&lt;=35,1.33*($Q158+$R158)-0.013*POWER(($Q158+$R158),2)-2.5,0.546*($Q158+$R158)+9.7),1.21*($Q158+$R158)-0.008*POWER(($Q158+$R158),2)-VLOOKUP($G158,Ages!$A$12:$AD$19,30,0)),"")</f>
        <v/>
      </c>
      <c r="T158" s="18"/>
      <c r="X158" s="21" t="str">
        <f t="shared" si="8"/>
        <v xml:space="preserve"> </v>
      </c>
      <c r="AA158" s="18"/>
      <c r="AB158" s="18"/>
      <c r="AC158" s="18"/>
    </row>
    <row r="159" spans="6:29" s="17" customFormat="1" x14ac:dyDescent="0.2">
      <c r="F159" s="18"/>
      <c r="H159" s="19"/>
      <c r="I159" s="19"/>
      <c r="J159" s="20" t="str">
        <f t="shared" si="6"/>
        <v xml:space="preserve"> </v>
      </c>
      <c r="K159" s="19"/>
      <c r="L159" s="19"/>
      <c r="M159" s="28" t="str">
        <f>IF($L159&gt;0,IF($F159="F",1.11*$L159+VLOOKUP($G159,Ages!$A$3:$AG$10,31,0),1.35*$L159+VLOOKUP($G159,Ages!$A$12:$AG$19,31,0)),"")</f>
        <v/>
      </c>
      <c r="N159" s="19"/>
      <c r="O159" s="19"/>
      <c r="P159" s="20" t="str">
        <f t="shared" si="7"/>
        <v/>
      </c>
      <c r="Q159" s="19"/>
      <c r="R159" s="19"/>
      <c r="S159" s="20" t="str">
        <f>IF(AND(Q159&gt;0,R159&gt;0),IF($F159="F",IF(SUM($Q159,$R159)&lt;=35,1.33*($Q159+$R159)-0.013*POWER(($Q159+$R159),2)-2.5,0.546*($Q159+$R159)+9.7),1.21*($Q159+$R159)-0.008*POWER(($Q159+$R159),2)-VLOOKUP($G159,Ages!$A$12:$AD$19,30,0)),"")</f>
        <v/>
      </c>
      <c r="T159" s="18"/>
      <c r="X159" s="21" t="str">
        <f t="shared" si="8"/>
        <v xml:space="preserve"> </v>
      </c>
      <c r="AA159" s="18"/>
      <c r="AB159" s="18"/>
      <c r="AC159" s="18"/>
    </row>
    <row r="160" spans="6:29" s="17" customFormat="1" x14ac:dyDescent="0.2">
      <c r="F160" s="18"/>
      <c r="H160" s="19"/>
      <c r="I160" s="19"/>
      <c r="J160" s="20" t="str">
        <f t="shared" si="6"/>
        <v xml:space="preserve"> </v>
      </c>
      <c r="K160" s="19"/>
      <c r="L160" s="19"/>
      <c r="M160" s="28" t="str">
        <f>IF($L160&gt;0,IF($F160="F",1.11*$L160+VLOOKUP($G160,Ages!$A$3:$AG$10,31,0),1.35*$L160+VLOOKUP($G160,Ages!$A$12:$AG$19,31,0)),"")</f>
        <v/>
      </c>
      <c r="N160" s="19"/>
      <c r="O160" s="19"/>
      <c r="P160" s="20" t="str">
        <f t="shared" si="7"/>
        <v/>
      </c>
      <c r="Q160" s="19"/>
      <c r="R160" s="19"/>
      <c r="S160" s="20" t="str">
        <f>IF(AND(Q160&gt;0,R160&gt;0),IF($F160="F",IF(SUM($Q160,$R160)&lt;=35,1.33*($Q160+$R160)-0.013*POWER(($Q160+$R160),2)-2.5,0.546*($Q160+$R160)+9.7),1.21*($Q160+$R160)-0.008*POWER(($Q160+$R160),2)-VLOOKUP($G160,Ages!$A$12:$AD$19,30,0)),"")</f>
        <v/>
      </c>
      <c r="T160" s="18"/>
      <c r="X160" s="21" t="str">
        <f t="shared" si="8"/>
        <v xml:space="preserve"> </v>
      </c>
      <c r="AA160" s="18"/>
      <c r="AB160" s="18"/>
      <c r="AC160" s="18"/>
    </row>
    <row r="161" spans="6:29" s="17" customFormat="1" x14ac:dyDescent="0.2">
      <c r="F161" s="18"/>
      <c r="H161" s="19"/>
      <c r="I161" s="19"/>
      <c r="J161" s="20" t="str">
        <f t="shared" si="6"/>
        <v xml:space="preserve"> </v>
      </c>
      <c r="K161" s="19"/>
      <c r="L161" s="19"/>
      <c r="M161" s="28" t="str">
        <f>IF($L161&gt;0,IF($F161="F",1.11*$L161+VLOOKUP($G161,Ages!$A$3:$AG$10,31,0),1.35*$L161+VLOOKUP($G161,Ages!$A$12:$AG$19,31,0)),"")</f>
        <v/>
      </c>
      <c r="N161" s="19"/>
      <c r="O161" s="19"/>
      <c r="P161" s="20" t="str">
        <f t="shared" si="7"/>
        <v/>
      </c>
      <c r="Q161" s="19"/>
      <c r="R161" s="19"/>
      <c r="S161" s="20" t="str">
        <f>IF(AND(Q161&gt;0,R161&gt;0),IF($F161="F",IF(SUM($Q161,$R161)&lt;=35,1.33*($Q161+$R161)-0.013*POWER(($Q161+$R161),2)-2.5,0.546*($Q161+$R161)+9.7),1.21*($Q161+$R161)-0.008*POWER(($Q161+$R161),2)-VLOOKUP($G161,Ages!$A$12:$AD$19,30,0)),"")</f>
        <v/>
      </c>
      <c r="T161" s="18"/>
      <c r="X161" s="21" t="str">
        <f t="shared" si="8"/>
        <v xml:space="preserve"> </v>
      </c>
      <c r="AA161" s="18"/>
      <c r="AB161" s="18"/>
      <c r="AC161" s="18"/>
    </row>
    <row r="162" spans="6:29" s="17" customFormat="1" x14ac:dyDescent="0.2">
      <c r="F162" s="18"/>
      <c r="H162" s="19"/>
      <c r="I162" s="19"/>
      <c r="J162" s="20" t="str">
        <f t="shared" si="6"/>
        <v xml:space="preserve"> </v>
      </c>
      <c r="K162" s="19"/>
      <c r="L162" s="19"/>
      <c r="M162" s="28" t="str">
        <f>IF($L162&gt;0,IF($F162="F",1.11*$L162+VLOOKUP($G162,Ages!$A$3:$AG$10,31,0),1.35*$L162+VLOOKUP($G162,Ages!$A$12:$AG$19,31,0)),"")</f>
        <v/>
      </c>
      <c r="N162" s="19"/>
      <c r="O162" s="19"/>
      <c r="P162" s="20" t="str">
        <f t="shared" si="7"/>
        <v/>
      </c>
      <c r="Q162" s="19"/>
      <c r="R162" s="19"/>
      <c r="S162" s="20" t="str">
        <f>IF(AND(Q162&gt;0,R162&gt;0),IF($F162="F",IF(SUM($Q162,$R162)&lt;=35,1.33*($Q162+$R162)-0.013*POWER(($Q162+$R162),2)-2.5,0.546*($Q162+$R162)+9.7),1.21*($Q162+$R162)-0.008*POWER(($Q162+$R162),2)-VLOOKUP($G162,Ages!$A$12:$AD$19,30,0)),"")</f>
        <v/>
      </c>
      <c r="T162" s="18"/>
      <c r="X162" s="21" t="str">
        <f t="shared" si="8"/>
        <v xml:space="preserve"> </v>
      </c>
      <c r="AA162" s="18"/>
      <c r="AB162" s="18"/>
      <c r="AC162" s="18"/>
    </row>
    <row r="163" spans="6:29" s="17" customFormat="1" x14ac:dyDescent="0.2">
      <c r="F163" s="18"/>
      <c r="H163" s="19"/>
      <c r="I163" s="19"/>
      <c r="J163" s="20" t="str">
        <f t="shared" si="6"/>
        <v xml:space="preserve"> </v>
      </c>
      <c r="K163" s="19"/>
      <c r="L163" s="19"/>
      <c r="M163" s="28" t="str">
        <f>IF($L163&gt;0,IF($F163="F",1.11*$L163+VLOOKUP($G163,Ages!$A$3:$AG$10,31,0),1.35*$L163+VLOOKUP($G163,Ages!$A$12:$AG$19,31,0)),"")</f>
        <v/>
      </c>
      <c r="N163" s="19"/>
      <c r="O163" s="19"/>
      <c r="P163" s="20" t="str">
        <f t="shared" si="7"/>
        <v/>
      </c>
      <c r="Q163" s="19"/>
      <c r="R163" s="19"/>
      <c r="S163" s="20" t="str">
        <f>IF(AND(Q163&gt;0,R163&gt;0),IF($F163="F",IF(SUM($Q163,$R163)&lt;=35,1.33*($Q163+$R163)-0.013*POWER(($Q163+$R163),2)-2.5,0.546*($Q163+$R163)+9.7),1.21*($Q163+$R163)-0.008*POWER(($Q163+$R163),2)-VLOOKUP($G163,Ages!$A$12:$AD$19,30,0)),"")</f>
        <v/>
      </c>
      <c r="T163" s="18"/>
      <c r="X163" s="21" t="str">
        <f t="shared" si="8"/>
        <v xml:space="preserve"> </v>
      </c>
      <c r="AA163" s="18"/>
      <c r="AB163" s="18"/>
      <c r="AC163" s="18"/>
    </row>
    <row r="164" spans="6:29" s="17" customFormat="1" x14ac:dyDescent="0.2">
      <c r="F164" s="18"/>
      <c r="H164" s="19"/>
      <c r="I164" s="19"/>
      <c r="J164" s="20" t="str">
        <f t="shared" si="6"/>
        <v xml:space="preserve"> </v>
      </c>
      <c r="K164" s="19"/>
      <c r="L164" s="19"/>
      <c r="M164" s="28" t="str">
        <f>IF($L164&gt;0,IF($F164="F",1.11*$L164+VLOOKUP($G164,Ages!$A$3:$AG$10,31,0),1.35*$L164+VLOOKUP($G164,Ages!$A$12:$AG$19,31,0)),"")</f>
        <v/>
      </c>
      <c r="N164" s="19"/>
      <c r="O164" s="19"/>
      <c r="P164" s="20" t="str">
        <f t="shared" si="7"/>
        <v/>
      </c>
      <c r="Q164" s="19"/>
      <c r="R164" s="19"/>
      <c r="S164" s="20" t="str">
        <f>IF(AND(Q164&gt;0,R164&gt;0),IF($F164="F",IF(SUM($Q164,$R164)&lt;=35,1.33*($Q164+$R164)-0.013*POWER(($Q164+$R164),2)-2.5,0.546*($Q164+$R164)+9.7),1.21*($Q164+$R164)-0.008*POWER(($Q164+$R164),2)-VLOOKUP($G164,Ages!$A$12:$AD$19,30,0)),"")</f>
        <v/>
      </c>
      <c r="T164" s="18"/>
      <c r="X164" s="21" t="str">
        <f t="shared" si="8"/>
        <v xml:space="preserve"> </v>
      </c>
      <c r="AA164" s="18"/>
      <c r="AB164" s="18"/>
      <c r="AC164" s="18"/>
    </row>
    <row r="165" spans="6:29" s="17" customFormat="1" x14ac:dyDescent="0.2">
      <c r="F165" s="18"/>
      <c r="H165" s="19"/>
      <c r="I165" s="19"/>
      <c r="J165" s="20" t="str">
        <f t="shared" si="6"/>
        <v xml:space="preserve"> </v>
      </c>
      <c r="K165" s="19"/>
      <c r="L165" s="19"/>
      <c r="M165" s="28" t="str">
        <f>IF($L165&gt;0,IF($F165="F",1.11*$L165+VLOOKUP($G165,Ages!$A$3:$AG$10,31,0),1.35*$L165+VLOOKUP($G165,Ages!$A$12:$AG$19,31,0)),"")</f>
        <v/>
      </c>
      <c r="N165" s="19"/>
      <c r="O165" s="19"/>
      <c r="P165" s="20" t="str">
        <f t="shared" si="7"/>
        <v/>
      </c>
      <c r="Q165" s="19"/>
      <c r="R165" s="19"/>
      <c r="S165" s="20" t="str">
        <f>IF(AND(Q165&gt;0,R165&gt;0),IF($F165="F",IF(SUM($Q165,$R165)&lt;=35,1.33*($Q165+$R165)-0.013*POWER(($Q165+$R165),2)-2.5,0.546*($Q165+$R165)+9.7),1.21*($Q165+$R165)-0.008*POWER(($Q165+$R165),2)-VLOOKUP($G165,Ages!$A$12:$AD$19,30,0)),"")</f>
        <v/>
      </c>
      <c r="T165" s="18"/>
      <c r="X165" s="21" t="str">
        <f t="shared" si="8"/>
        <v xml:space="preserve"> </v>
      </c>
      <c r="AA165" s="18"/>
      <c r="AB165" s="18"/>
      <c r="AC165" s="18"/>
    </row>
    <row r="166" spans="6:29" s="17" customFormat="1" x14ac:dyDescent="0.2">
      <c r="F166" s="18"/>
      <c r="H166" s="19"/>
      <c r="I166" s="19"/>
      <c r="J166" s="20" t="str">
        <f t="shared" si="6"/>
        <v xml:space="preserve"> </v>
      </c>
      <c r="K166" s="19"/>
      <c r="L166" s="19"/>
      <c r="M166" s="28" t="str">
        <f>IF($L166&gt;0,IF($F166="F",1.11*$L166+VLOOKUP($G166,Ages!$A$3:$AG$10,31,0),1.35*$L166+VLOOKUP($G166,Ages!$A$12:$AG$19,31,0)),"")</f>
        <v/>
      </c>
      <c r="N166" s="19"/>
      <c r="O166" s="19"/>
      <c r="P166" s="20" t="str">
        <f t="shared" si="7"/>
        <v/>
      </c>
      <c r="Q166" s="19"/>
      <c r="R166" s="19"/>
      <c r="S166" s="20" t="str">
        <f>IF(AND(Q166&gt;0,R166&gt;0),IF($F166="F",IF(SUM($Q166,$R166)&lt;=35,1.33*($Q166+$R166)-0.013*POWER(($Q166+$R166),2)-2.5,0.546*($Q166+$R166)+9.7),1.21*($Q166+$R166)-0.008*POWER(($Q166+$R166),2)-VLOOKUP($G166,Ages!$A$12:$AD$19,30,0)),"")</f>
        <v/>
      </c>
      <c r="T166" s="18"/>
      <c r="X166" s="21" t="str">
        <f t="shared" si="8"/>
        <v xml:space="preserve"> </v>
      </c>
      <c r="AA166" s="18"/>
      <c r="AB166" s="18"/>
      <c r="AC166" s="18"/>
    </row>
    <row r="167" spans="6:29" s="17" customFormat="1" x14ac:dyDescent="0.2">
      <c r="F167" s="18"/>
      <c r="H167" s="19"/>
      <c r="I167" s="19"/>
      <c r="J167" s="20" t="str">
        <f t="shared" si="6"/>
        <v xml:space="preserve"> </v>
      </c>
      <c r="K167" s="19"/>
      <c r="L167" s="19"/>
      <c r="M167" s="28" t="str">
        <f>IF($L167&gt;0,IF($F167="F",1.11*$L167+VLOOKUP($G167,Ages!$A$3:$AG$10,31,0),1.35*$L167+VLOOKUP($G167,Ages!$A$12:$AG$19,31,0)),"")</f>
        <v/>
      </c>
      <c r="N167" s="19"/>
      <c r="O167" s="19"/>
      <c r="P167" s="20" t="str">
        <f t="shared" si="7"/>
        <v/>
      </c>
      <c r="Q167" s="19"/>
      <c r="R167" s="19"/>
      <c r="S167" s="20" t="str">
        <f>IF(AND(Q167&gt;0,R167&gt;0),IF($F167="F",IF(SUM($Q167,$R167)&lt;=35,1.33*($Q167+$R167)-0.013*POWER(($Q167+$R167),2)-2.5,0.546*($Q167+$R167)+9.7),1.21*($Q167+$R167)-0.008*POWER(($Q167+$R167),2)-VLOOKUP($G167,Ages!$A$12:$AD$19,30,0)),"")</f>
        <v/>
      </c>
      <c r="T167" s="18"/>
      <c r="X167" s="21" t="str">
        <f t="shared" si="8"/>
        <v xml:space="preserve"> </v>
      </c>
      <c r="AA167" s="18"/>
      <c r="AB167" s="18"/>
      <c r="AC167" s="18"/>
    </row>
    <row r="168" spans="6:29" s="17" customFormat="1" x14ac:dyDescent="0.2">
      <c r="F168" s="18"/>
      <c r="H168" s="19"/>
      <c r="I168" s="19"/>
      <c r="J168" s="20" t="str">
        <f t="shared" si="6"/>
        <v xml:space="preserve"> </v>
      </c>
      <c r="K168" s="19"/>
      <c r="L168" s="19"/>
      <c r="M168" s="28" t="str">
        <f>IF($L168&gt;0,IF($F168="F",1.11*$L168+VLOOKUP($G168,Ages!$A$3:$AG$10,31,0),1.35*$L168+VLOOKUP($G168,Ages!$A$12:$AG$19,31,0)),"")</f>
        <v/>
      </c>
      <c r="N168" s="19"/>
      <c r="O168" s="19"/>
      <c r="P168" s="20" t="str">
        <f t="shared" si="7"/>
        <v/>
      </c>
      <c r="Q168" s="19"/>
      <c r="R168" s="19"/>
      <c r="S168" s="20" t="str">
        <f>IF(AND(Q168&gt;0,R168&gt;0),IF($F168="F",IF(SUM($Q168,$R168)&lt;=35,1.33*($Q168+$R168)-0.013*POWER(($Q168+$R168),2)-2.5,0.546*($Q168+$R168)+9.7),1.21*($Q168+$R168)-0.008*POWER(($Q168+$R168),2)-VLOOKUP($G168,Ages!$A$12:$AD$19,30,0)),"")</f>
        <v/>
      </c>
      <c r="T168" s="18"/>
      <c r="X168" s="21" t="str">
        <f t="shared" si="8"/>
        <v xml:space="preserve"> </v>
      </c>
      <c r="AA168" s="18"/>
      <c r="AB168" s="18"/>
      <c r="AC168" s="18"/>
    </row>
    <row r="169" spans="6:29" s="17" customFormat="1" x14ac:dyDescent="0.2">
      <c r="F169" s="18"/>
      <c r="H169" s="19"/>
      <c r="I169" s="19"/>
      <c r="J169" s="20" t="str">
        <f t="shared" si="6"/>
        <v xml:space="preserve"> </v>
      </c>
      <c r="K169" s="19"/>
      <c r="L169" s="19"/>
      <c r="M169" s="28" t="str">
        <f>IF($L169&gt;0,IF($F169="F",1.11*$L169+VLOOKUP($G169,Ages!$A$3:$AG$10,31,0),1.35*$L169+VLOOKUP($G169,Ages!$A$12:$AG$19,31,0)),"")</f>
        <v/>
      </c>
      <c r="N169" s="19"/>
      <c r="O169" s="19"/>
      <c r="P169" s="20" t="str">
        <f t="shared" si="7"/>
        <v/>
      </c>
      <c r="Q169" s="19"/>
      <c r="R169" s="19"/>
      <c r="S169" s="20" t="str">
        <f>IF(AND(Q169&gt;0,R169&gt;0),IF($F169="F",IF(SUM($Q169,$R169)&lt;=35,1.33*($Q169+$R169)-0.013*POWER(($Q169+$R169),2)-2.5,0.546*($Q169+$R169)+9.7),1.21*($Q169+$R169)-0.008*POWER(($Q169+$R169),2)-VLOOKUP($G169,Ages!$A$12:$AD$19,30,0)),"")</f>
        <v/>
      </c>
      <c r="T169" s="18"/>
      <c r="X169" s="21" t="str">
        <f t="shared" si="8"/>
        <v xml:space="preserve"> </v>
      </c>
      <c r="AA169" s="18"/>
      <c r="AB169" s="18"/>
      <c r="AC169" s="18"/>
    </row>
    <row r="170" spans="6:29" s="17" customFormat="1" x14ac:dyDescent="0.2">
      <c r="F170" s="18"/>
      <c r="H170" s="19"/>
      <c r="I170" s="19"/>
      <c r="J170" s="20" t="str">
        <f t="shared" si="6"/>
        <v xml:space="preserve"> </v>
      </c>
      <c r="K170" s="19"/>
      <c r="L170" s="19"/>
      <c r="M170" s="28" t="str">
        <f>IF($L170&gt;0,IF($F170="F",1.11*$L170+VLOOKUP($G170,Ages!$A$3:$AG$10,31,0),1.35*$L170+VLOOKUP($G170,Ages!$A$12:$AG$19,31,0)),"")</f>
        <v/>
      </c>
      <c r="N170" s="19"/>
      <c r="O170" s="19"/>
      <c r="P170" s="20" t="str">
        <f t="shared" si="7"/>
        <v/>
      </c>
      <c r="Q170" s="19"/>
      <c r="R170" s="19"/>
      <c r="S170" s="20" t="str">
        <f>IF(AND(Q170&gt;0,R170&gt;0),IF($F170="F",IF(SUM($Q170,$R170)&lt;=35,1.33*($Q170+$R170)-0.013*POWER(($Q170+$R170),2)-2.5,0.546*($Q170+$R170)+9.7),1.21*($Q170+$R170)-0.008*POWER(($Q170+$R170),2)-VLOOKUP($G170,Ages!$A$12:$AD$19,30,0)),"")</f>
        <v/>
      </c>
      <c r="T170" s="18"/>
      <c r="X170" s="21" t="str">
        <f t="shared" si="8"/>
        <v xml:space="preserve"> </v>
      </c>
      <c r="AA170" s="18"/>
      <c r="AB170" s="18"/>
      <c r="AC170" s="18"/>
    </row>
    <row r="171" spans="6:29" s="17" customFormat="1" x14ac:dyDescent="0.2">
      <c r="F171" s="18"/>
      <c r="H171" s="19"/>
      <c r="I171" s="19"/>
      <c r="J171" s="20" t="str">
        <f t="shared" si="6"/>
        <v xml:space="preserve"> </v>
      </c>
      <c r="K171" s="19"/>
      <c r="L171" s="19"/>
      <c r="M171" s="28" t="str">
        <f>IF($L171&gt;0,IF($F171="F",1.11*$L171+VLOOKUP($G171,Ages!$A$3:$AG$10,31,0),1.35*$L171+VLOOKUP($G171,Ages!$A$12:$AG$19,31,0)),"")</f>
        <v/>
      </c>
      <c r="N171" s="19"/>
      <c r="O171" s="19"/>
      <c r="P171" s="20" t="str">
        <f t="shared" si="7"/>
        <v/>
      </c>
      <c r="Q171" s="19"/>
      <c r="R171" s="19"/>
      <c r="S171" s="20" t="str">
        <f>IF(AND(Q171&gt;0,R171&gt;0),IF($F171="F",IF(SUM($Q171,$R171)&lt;=35,1.33*($Q171+$R171)-0.013*POWER(($Q171+$R171),2)-2.5,0.546*($Q171+$R171)+9.7),1.21*($Q171+$R171)-0.008*POWER(($Q171+$R171),2)-VLOOKUP($G171,Ages!$A$12:$AD$19,30,0)),"")</f>
        <v/>
      </c>
      <c r="T171" s="18"/>
      <c r="X171" s="21" t="str">
        <f t="shared" si="8"/>
        <v xml:space="preserve"> </v>
      </c>
      <c r="AA171" s="18"/>
      <c r="AB171" s="18"/>
      <c r="AC171" s="18"/>
    </row>
    <row r="172" spans="6:29" s="17" customFormat="1" x14ac:dyDescent="0.2">
      <c r="F172" s="18"/>
      <c r="H172" s="19"/>
      <c r="I172" s="19"/>
      <c r="J172" s="20" t="str">
        <f t="shared" si="6"/>
        <v xml:space="preserve"> </v>
      </c>
      <c r="K172" s="19"/>
      <c r="L172" s="19"/>
      <c r="M172" s="28" t="str">
        <f>IF($L172&gt;0,IF($F172="F",1.11*$L172+VLOOKUP($G172,Ages!$A$3:$AG$10,31,0),1.35*$L172+VLOOKUP($G172,Ages!$A$12:$AG$19,31,0)),"")</f>
        <v/>
      </c>
      <c r="N172" s="19"/>
      <c r="O172" s="19"/>
      <c r="P172" s="20" t="str">
        <f t="shared" si="7"/>
        <v/>
      </c>
      <c r="Q172" s="19"/>
      <c r="R172" s="19"/>
      <c r="S172" s="20" t="str">
        <f>IF(AND(Q172&gt;0,R172&gt;0),IF($F172="F",IF(SUM($Q172,$R172)&lt;=35,1.33*($Q172+$R172)-0.013*POWER(($Q172+$R172),2)-2.5,0.546*($Q172+$R172)+9.7),1.21*($Q172+$R172)-0.008*POWER(($Q172+$R172),2)-VLOOKUP($G172,Ages!$A$12:$AD$19,30,0)),"")</f>
        <v/>
      </c>
      <c r="T172" s="18"/>
      <c r="X172" s="21" t="str">
        <f t="shared" si="8"/>
        <v xml:space="preserve"> </v>
      </c>
      <c r="AA172" s="18"/>
      <c r="AB172" s="18"/>
      <c r="AC172" s="18"/>
    </row>
    <row r="173" spans="6:29" s="17" customFormat="1" x14ac:dyDescent="0.2">
      <c r="F173" s="18"/>
      <c r="H173" s="19"/>
      <c r="I173" s="19"/>
      <c r="J173" s="20" t="str">
        <f t="shared" si="6"/>
        <v xml:space="preserve"> </v>
      </c>
      <c r="K173" s="19"/>
      <c r="L173" s="19"/>
      <c r="M173" s="28" t="str">
        <f>IF($L173&gt;0,IF($F173="F",1.11*$L173+VLOOKUP($G173,Ages!$A$3:$AG$10,31,0),1.35*$L173+VLOOKUP($G173,Ages!$A$12:$AG$19,31,0)),"")</f>
        <v/>
      </c>
      <c r="N173" s="19"/>
      <c r="O173" s="19"/>
      <c r="P173" s="20" t="str">
        <f t="shared" si="7"/>
        <v/>
      </c>
      <c r="Q173" s="19"/>
      <c r="R173" s="19"/>
      <c r="S173" s="20" t="str">
        <f>IF(AND(Q173&gt;0,R173&gt;0),IF($F173="F",IF(SUM($Q173,$R173)&lt;=35,1.33*($Q173+$R173)-0.013*POWER(($Q173+$R173),2)-2.5,0.546*($Q173+$R173)+9.7),1.21*($Q173+$R173)-0.008*POWER(($Q173+$R173),2)-VLOOKUP($G173,Ages!$A$12:$AD$19,30,0)),"")</f>
        <v/>
      </c>
      <c r="T173" s="18"/>
      <c r="X173" s="21" t="str">
        <f t="shared" si="8"/>
        <v xml:space="preserve"> </v>
      </c>
      <c r="AA173" s="18"/>
      <c r="AB173" s="18"/>
      <c r="AC173" s="18"/>
    </row>
    <row r="174" spans="6:29" s="17" customFormat="1" x14ac:dyDescent="0.2">
      <c r="F174" s="18"/>
      <c r="H174" s="19"/>
      <c r="I174" s="19"/>
      <c r="J174" s="20" t="str">
        <f t="shared" si="6"/>
        <v xml:space="preserve"> </v>
      </c>
      <c r="K174" s="19"/>
      <c r="L174" s="19"/>
      <c r="M174" s="28" t="str">
        <f>IF($L174&gt;0,IF($F174="F",1.11*$L174+VLOOKUP($G174,Ages!$A$3:$AG$10,31,0),1.35*$L174+VLOOKUP($G174,Ages!$A$12:$AG$19,31,0)),"")</f>
        <v/>
      </c>
      <c r="N174" s="19"/>
      <c r="O174" s="19"/>
      <c r="P174" s="20" t="str">
        <f t="shared" si="7"/>
        <v/>
      </c>
      <c r="Q174" s="19"/>
      <c r="R174" s="19"/>
      <c r="S174" s="20" t="str">
        <f>IF(AND(Q174&gt;0,R174&gt;0),IF($F174="F",IF(SUM($Q174,$R174)&lt;=35,1.33*($Q174+$R174)-0.013*POWER(($Q174+$R174),2)-2.5,0.546*($Q174+$R174)+9.7),1.21*($Q174+$R174)-0.008*POWER(($Q174+$R174),2)-VLOOKUP($G174,Ages!$A$12:$AD$19,30,0)),"")</f>
        <v/>
      </c>
      <c r="T174" s="18"/>
      <c r="X174" s="21" t="str">
        <f t="shared" si="8"/>
        <v xml:space="preserve"> </v>
      </c>
      <c r="AA174" s="18"/>
      <c r="AB174" s="18"/>
      <c r="AC174" s="18"/>
    </row>
    <row r="175" spans="6:29" s="17" customFormat="1" x14ac:dyDescent="0.2">
      <c r="F175" s="18"/>
      <c r="H175" s="19"/>
      <c r="I175" s="19"/>
      <c r="J175" s="20" t="str">
        <f t="shared" si="6"/>
        <v xml:space="preserve"> </v>
      </c>
      <c r="K175" s="19"/>
      <c r="L175" s="19"/>
      <c r="M175" s="28" t="str">
        <f>IF($L175&gt;0,IF($F175="F",1.11*$L175+VLOOKUP($G175,Ages!$A$3:$AG$10,31,0),1.35*$L175+VLOOKUP($G175,Ages!$A$12:$AG$19,31,0)),"")</f>
        <v/>
      </c>
      <c r="N175" s="19"/>
      <c r="O175" s="19"/>
      <c r="P175" s="20" t="str">
        <f t="shared" si="7"/>
        <v/>
      </c>
      <c r="Q175" s="19"/>
      <c r="R175" s="19"/>
      <c r="S175" s="20" t="str">
        <f>IF(AND(Q175&gt;0,R175&gt;0),IF($F175="F",IF(SUM($Q175,$R175)&lt;=35,1.33*($Q175+$R175)-0.013*POWER(($Q175+$R175),2)-2.5,0.546*($Q175+$R175)+9.7),1.21*($Q175+$R175)-0.008*POWER(($Q175+$R175),2)-VLOOKUP($G175,Ages!$A$12:$AD$19,30,0)),"")</f>
        <v/>
      </c>
      <c r="T175" s="18"/>
      <c r="X175" s="21" t="str">
        <f t="shared" si="8"/>
        <v xml:space="preserve"> </v>
      </c>
      <c r="AA175" s="18"/>
      <c r="AB175" s="18"/>
      <c r="AC175" s="18"/>
    </row>
    <row r="176" spans="6:29" s="17" customFormat="1" x14ac:dyDescent="0.2">
      <c r="F176" s="18"/>
      <c r="H176" s="19"/>
      <c r="I176" s="19"/>
      <c r="J176" s="20" t="str">
        <f t="shared" si="6"/>
        <v xml:space="preserve"> </v>
      </c>
      <c r="K176" s="19"/>
      <c r="L176" s="19"/>
      <c r="M176" s="28" t="str">
        <f>IF($L176&gt;0,IF($F176="F",1.11*$L176+VLOOKUP($G176,Ages!$A$3:$AG$10,31,0),1.35*$L176+VLOOKUP($G176,Ages!$A$12:$AG$19,31,0)),"")</f>
        <v/>
      </c>
      <c r="N176" s="19"/>
      <c r="O176" s="19"/>
      <c r="P176" s="20" t="str">
        <f t="shared" si="7"/>
        <v/>
      </c>
      <c r="Q176" s="19"/>
      <c r="R176" s="19"/>
      <c r="S176" s="20" t="str">
        <f>IF(AND(Q176&gt;0,R176&gt;0),IF($F176="F",IF(SUM($Q176,$R176)&lt;=35,1.33*($Q176+$R176)-0.013*POWER(($Q176+$R176),2)-2.5,0.546*($Q176+$R176)+9.7),1.21*($Q176+$R176)-0.008*POWER(($Q176+$R176),2)-VLOOKUP($G176,Ages!$A$12:$AD$19,30,0)),"")</f>
        <v/>
      </c>
      <c r="T176" s="18"/>
      <c r="X176" s="21" t="str">
        <f t="shared" si="8"/>
        <v xml:space="preserve"> </v>
      </c>
      <c r="AA176" s="18"/>
      <c r="AB176" s="18"/>
      <c r="AC176" s="18"/>
    </row>
    <row r="177" spans="6:29" s="17" customFormat="1" x14ac:dyDescent="0.2">
      <c r="F177" s="18"/>
      <c r="H177" s="19"/>
      <c r="I177" s="19"/>
      <c r="J177" s="20" t="str">
        <f t="shared" si="6"/>
        <v xml:space="preserve"> </v>
      </c>
      <c r="K177" s="19"/>
      <c r="L177" s="19"/>
      <c r="M177" s="28" t="str">
        <f>IF($L177&gt;0,IF($F177="F",1.11*$L177+VLOOKUP($G177,Ages!$A$3:$AG$10,31,0),1.35*$L177+VLOOKUP($G177,Ages!$A$12:$AG$19,31,0)),"")</f>
        <v/>
      </c>
      <c r="N177" s="19"/>
      <c r="O177" s="19"/>
      <c r="P177" s="20" t="str">
        <f t="shared" si="7"/>
        <v/>
      </c>
      <c r="Q177" s="19"/>
      <c r="R177" s="19"/>
      <c r="S177" s="20" t="str">
        <f>IF(AND(Q177&gt;0,R177&gt;0),IF($F177="F",IF(SUM($Q177,$R177)&lt;=35,1.33*($Q177+$R177)-0.013*POWER(($Q177+$R177),2)-2.5,0.546*($Q177+$R177)+9.7),1.21*($Q177+$R177)-0.008*POWER(($Q177+$R177),2)-VLOOKUP($G177,Ages!$A$12:$AD$19,30,0)),"")</f>
        <v/>
      </c>
      <c r="T177" s="18"/>
      <c r="X177" s="21" t="str">
        <f t="shared" si="8"/>
        <v xml:space="preserve"> </v>
      </c>
      <c r="AA177" s="18"/>
      <c r="AB177" s="18"/>
      <c r="AC177" s="18"/>
    </row>
    <row r="178" spans="6:29" s="17" customFormat="1" x14ac:dyDescent="0.2">
      <c r="F178" s="18"/>
      <c r="H178" s="19"/>
      <c r="I178" s="19"/>
      <c r="J178" s="20" t="str">
        <f t="shared" si="6"/>
        <v xml:space="preserve"> </v>
      </c>
      <c r="K178" s="19"/>
      <c r="L178" s="19"/>
      <c r="M178" s="28" t="str">
        <f>IF($L178&gt;0,IF($F178="F",1.11*$L178+VLOOKUP($G178,Ages!$A$3:$AG$10,31,0),1.35*$L178+VLOOKUP($G178,Ages!$A$12:$AG$19,31,0)),"")</f>
        <v/>
      </c>
      <c r="N178" s="19"/>
      <c r="O178" s="19"/>
      <c r="P178" s="20" t="str">
        <f t="shared" si="7"/>
        <v/>
      </c>
      <c r="Q178" s="19"/>
      <c r="R178" s="19"/>
      <c r="S178" s="20" t="str">
        <f>IF(AND(Q178&gt;0,R178&gt;0),IF($F178="F",IF(SUM($Q178,$R178)&lt;=35,1.33*($Q178+$R178)-0.013*POWER(($Q178+$R178),2)-2.5,0.546*($Q178+$R178)+9.7),1.21*($Q178+$R178)-0.008*POWER(($Q178+$R178),2)-VLOOKUP($G178,Ages!$A$12:$AD$19,30,0)),"")</f>
        <v/>
      </c>
      <c r="T178" s="18"/>
      <c r="X178" s="21" t="str">
        <f t="shared" si="8"/>
        <v xml:space="preserve"> </v>
      </c>
      <c r="AA178" s="18"/>
      <c r="AB178" s="18"/>
      <c r="AC178" s="18"/>
    </row>
    <row r="179" spans="6:29" s="17" customFormat="1" x14ac:dyDescent="0.2">
      <c r="F179" s="18"/>
      <c r="H179" s="19"/>
      <c r="I179" s="19"/>
      <c r="J179" s="20" t="str">
        <f t="shared" si="6"/>
        <v xml:space="preserve"> </v>
      </c>
      <c r="K179" s="19"/>
      <c r="L179" s="19"/>
      <c r="M179" s="28" t="str">
        <f>IF($L179&gt;0,IF($F179="F",1.11*$L179+VLOOKUP($G179,Ages!$A$3:$AG$10,31,0),1.35*$L179+VLOOKUP($G179,Ages!$A$12:$AG$19,31,0)),"")</f>
        <v/>
      </c>
      <c r="N179" s="19"/>
      <c r="O179" s="19"/>
      <c r="P179" s="20" t="str">
        <f t="shared" si="7"/>
        <v/>
      </c>
      <c r="Q179" s="19"/>
      <c r="R179" s="19"/>
      <c r="S179" s="20" t="str">
        <f>IF(AND(Q179&gt;0,R179&gt;0),IF($F179="F",IF(SUM($Q179,$R179)&lt;=35,1.33*($Q179+$R179)-0.013*POWER(($Q179+$R179),2)-2.5,0.546*($Q179+$R179)+9.7),1.21*($Q179+$R179)-0.008*POWER(($Q179+$R179),2)-VLOOKUP($G179,Ages!$A$12:$AD$19,30,0)),"")</f>
        <v/>
      </c>
      <c r="T179" s="18"/>
      <c r="X179" s="21" t="str">
        <f t="shared" si="8"/>
        <v xml:space="preserve"> </v>
      </c>
      <c r="AA179" s="18"/>
      <c r="AB179" s="18"/>
      <c r="AC179" s="18"/>
    </row>
    <row r="180" spans="6:29" s="17" customFormat="1" x14ac:dyDescent="0.2">
      <c r="F180" s="18"/>
      <c r="H180" s="19"/>
      <c r="I180" s="19"/>
      <c r="J180" s="20" t="str">
        <f t="shared" si="6"/>
        <v xml:space="preserve"> </v>
      </c>
      <c r="K180" s="19"/>
      <c r="L180" s="19"/>
      <c r="M180" s="28" t="str">
        <f>IF($L180&gt;0,IF($F180="F",1.11*$L180+VLOOKUP($G180,Ages!$A$3:$AG$10,31,0),1.35*$L180+VLOOKUP($G180,Ages!$A$12:$AG$19,31,0)),"")</f>
        <v/>
      </c>
      <c r="N180" s="19"/>
      <c r="O180" s="19"/>
      <c r="P180" s="20" t="str">
        <f t="shared" si="7"/>
        <v/>
      </c>
      <c r="Q180" s="19"/>
      <c r="R180" s="19"/>
      <c r="S180" s="20" t="str">
        <f>IF(AND(Q180&gt;0,R180&gt;0),IF($F180="F",IF(SUM($Q180,$R180)&lt;=35,1.33*($Q180+$R180)-0.013*POWER(($Q180+$R180),2)-2.5,0.546*($Q180+$R180)+9.7),1.21*($Q180+$R180)-0.008*POWER(($Q180+$R180),2)-VLOOKUP($G180,Ages!$A$12:$AD$19,30,0)),"")</f>
        <v/>
      </c>
      <c r="T180" s="18"/>
      <c r="X180" s="21" t="str">
        <f t="shared" si="8"/>
        <v xml:space="preserve"> </v>
      </c>
      <c r="AA180" s="18"/>
      <c r="AB180" s="18"/>
      <c r="AC180" s="18"/>
    </row>
    <row r="181" spans="6:29" s="17" customFormat="1" x14ac:dyDescent="0.2">
      <c r="F181" s="18"/>
      <c r="H181" s="19"/>
      <c r="I181" s="19"/>
      <c r="J181" s="20" t="str">
        <f t="shared" si="6"/>
        <v xml:space="preserve"> </v>
      </c>
      <c r="K181" s="19"/>
      <c r="L181" s="19"/>
      <c r="M181" s="28" t="str">
        <f>IF($L181&gt;0,IF($F181="F",1.11*$L181+VLOOKUP($G181,Ages!$A$3:$AG$10,31,0),1.35*$L181+VLOOKUP($G181,Ages!$A$12:$AG$19,31,0)),"")</f>
        <v/>
      </c>
      <c r="N181" s="19"/>
      <c r="O181" s="19"/>
      <c r="P181" s="20" t="str">
        <f t="shared" si="7"/>
        <v/>
      </c>
      <c r="Q181" s="19"/>
      <c r="R181" s="19"/>
      <c r="S181" s="20" t="str">
        <f>IF(AND(Q181&gt;0,R181&gt;0),IF($F181="F",IF(SUM($Q181,$R181)&lt;=35,1.33*($Q181+$R181)-0.013*POWER(($Q181+$R181),2)-2.5,0.546*($Q181+$R181)+9.7),1.21*($Q181+$R181)-0.008*POWER(($Q181+$R181),2)-VLOOKUP($G181,Ages!$A$12:$AD$19,30,0)),"")</f>
        <v/>
      </c>
      <c r="T181" s="18"/>
      <c r="X181" s="21" t="str">
        <f t="shared" si="8"/>
        <v xml:space="preserve"> </v>
      </c>
      <c r="AA181" s="18"/>
      <c r="AB181" s="18"/>
      <c r="AC181" s="18"/>
    </row>
    <row r="182" spans="6:29" s="17" customFormat="1" x14ac:dyDescent="0.2">
      <c r="F182" s="18"/>
      <c r="H182" s="19"/>
      <c r="I182" s="19"/>
      <c r="J182" s="20" t="str">
        <f t="shared" si="6"/>
        <v xml:space="preserve"> </v>
      </c>
      <c r="K182" s="19"/>
      <c r="L182" s="19"/>
      <c r="M182" s="28" t="str">
        <f>IF($L182&gt;0,IF($F182="F",1.11*$L182+VLOOKUP($G182,Ages!$A$3:$AG$10,31,0),1.35*$L182+VLOOKUP($G182,Ages!$A$12:$AG$19,31,0)),"")</f>
        <v/>
      </c>
      <c r="N182" s="19"/>
      <c r="O182" s="19"/>
      <c r="P182" s="20" t="str">
        <f t="shared" si="7"/>
        <v/>
      </c>
      <c r="Q182" s="19"/>
      <c r="R182" s="19"/>
      <c r="S182" s="20" t="str">
        <f>IF(AND(Q182&gt;0,R182&gt;0),IF($F182="F",IF(SUM($Q182,$R182)&lt;=35,1.33*($Q182+$R182)-0.013*POWER(($Q182+$R182),2)-2.5,0.546*($Q182+$R182)+9.7),1.21*($Q182+$R182)-0.008*POWER(($Q182+$R182),2)-VLOOKUP($G182,Ages!$A$12:$AD$19,30,0)),"")</f>
        <v/>
      </c>
      <c r="T182" s="18"/>
      <c r="X182" s="21" t="str">
        <f t="shared" si="8"/>
        <v xml:space="preserve"> </v>
      </c>
      <c r="AA182" s="18"/>
      <c r="AB182" s="18"/>
      <c r="AC182" s="18"/>
    </row>
    <row r="183" spans="6:29" s="17" customFormat="1" x14ac:dyDescent="0.2">
      <c r="F183" s="18"/>
      <c r="H183" s="19"/>
      <c r="I183" s="19"/>
      <c r="J183" s="20" t="str">
        <f t="shared" si="6"/>
        <v xml:space="preserve"> </v>
      </c>
      <c r="K183" s="19"/>
      <c r="L183" s="19"/>
      <c r="M183" s="28" t="str">
        <f>IF($L183&gt;0,IF($F183="F",1.11*$L183+VLOOKUP($G183,Ages!$A$3:$AG$10,31,0),1.35*$L183+VLOOKUP($G183,Ages!$A$12:$AG$19,31,0)),"")</f>
        <v/>
      </c>
      <c r="N183" s="19"/>
      <c r="O183" s="19"/>
      <c r="P183" s="20" t="str">
        <f t="shared" si="7"/>
        <v/>
      </c>
      <c r="Q183" s="19"/>
      <c r="R183" s="19"/>
      <c r="S183" s="20" t="str">
        <f>IF(AND(Q183&gt;0,R183&gt;0),IF($F183="F",IF(SUM($Q183,$R183)&lt;=35,1.33*($Q183+$R183)-0.013*POWER(($Q183+$R183),2)-2.5,0.546*($Q183+$R183)+9.7),1.21*($Q183+$R183)-0.008*POWER(($Q183+$R183),2)-VLOOKUP($G183,Ages!$A$12:$AD$19,30,0)),"")</f>
        <v/>
      </c>
      <c r="T183" s="18"/>
      <c r="X183" s="21" t="str">
        <f t="shared" si="8"/>
        <v xml:space="preserve"> </v>
      </c>
      <c r="AA183" s="18"/>
      <c r="AB183" s="18"/>
      <c r="AC183" s="18"/>
    </row>
    <row r="184" spans="6:29" s="17" customFormat="1" x14ac:dyDescent="0.2">
      <c r="F184" s="18"/>
      <c r="H184" s="19"/>
      <c r="I184" s="19"/>
      <c r="J184" s="20" t="str">
        <f t="shared" si="6"/>
        <v xml:space="preserve"> </v>
      </c>
      <c r="K184" s="19"/>
      <c r="L184" s="19"/>
      <c r="M184" s="28" t="str">
        <f>IF($L184&gt;0,IF($F184="F",1.11*$L184+VLOOKUP($G184,Ages!$A$3:$AG$10,31,0),1.35*$L184+VLOOKUP($G184,Ages!$A$12:$AG$19,31,0)),"")</f>
        <v/>
      </c>
      <c r="N184" s="19"/>
      <c r="O184" s="19"/>
      <c r="P184" s="20" t="str">
        <f t="shared" si="7"/>
        <v/>
      </c>
      <c r="Q184" s="19"/>
      <c r="R184" s="19"/>
      <c r="S184" s="20" t="str">
        <f>IF(AND(Q184&gt;0,R184&gt;0),IF($F184="F",IF(SUM($Q184,$R184)&lt;=35,1.33*($Q184+$R184)-0.013*POWER(($Q184+$R184),2)-2.5,0.546*($Q184+$R184)+9.7),1.21*($Q184+$R184)-0.008*POWER(($Q184+$R184),2)-VLOOKUP($G184,Ages!$A$12:$AD$19,30,0)),"")</f>
        <v/>
      </c>
      <c r="T184" s="18"/>
      <c r="X184" s="21" t="str">
        <f t="shared" si="8"/>
        <v xml:space="preserve"> </v>
      </c>
      <c r="AA184" s="18"/>
      <c r="AB184" s="18"/>
      <c r="AC184" s="18"/>
    </row>
    <row r="185" spans="6:29" s="17" customFormat="1" x14ac:dyDescent="0.2">
      <c r="F185" s="18"/>
      <c r="H185" s="19"/>
      <c r="I185" s="19"/>
      <c r="J185" s="20" t="str">
        <f t="shared" si="6"/>
        <v xml:space="preserve"> </v>
      </c>
      <c r="K185" s="19"/>
      <c r="L185" s="19"/>
      <c r="M185" s="28" t="str">
        <f>IF($L185&gt;0,IF($F185="F",1.11*$L185+VLOOKUP($G185,Ages!$A$3:$AG$10,31,0),1.35*$L185+VLOOKUP($G185,Ages!$A$12:$AG$19,31,0)),"")</f>
        <v/>
      </c>
      <c r="N185" s="19"/>
      <c r="O185" s="19"/>
      <c r="P185" s="20" t="str">
        <f t="shared" si="7"/>
        <v/>
      </c>
      <c r="Q185" s="19"/>
      <c r="R185" s="19"/>
      <c r="S185" s="20" t="str">
        <f>IF(AND(Q185&gt;0,R185&gt;0),IF($F185="F",IF(SUM($Q185,$R185)&lt;=35,1.33*($Q185+$R185)-0.013*POWER(($Q185+$R185),2)-2.5,0.546*($Q185+$R185)+9.7),1.21*($Q185+$R185)-0.008*POWER(($Q185+$R185),2)-VLOOKUP($G185,Ages!$A$12:$AD$19,30,0)),"")</f>
        <v/>
      </c>
      <c r="T185" s="18"/>
      <c r="X185" s="21" t="str">
        <f t="shared" si="8"/>
        <v xml:space="preserve"> </v>
      </c>
      <c r="AA185" s="18"/>
      <c r="AB185" s="18"/>
      <c r="AC185" s="18"/>
    </row>
    <row r="186" spans="6:29" s="17" customFormat="1" x14ac:dyDescent="0.2">
      <c r="F186" s="18"/>
      <c r="H186" s="19"/>
      <c r="I186" s="19"/>
      <c r="J186" s="20" t="str">
        <f t="shared" si="6"/>
        <v xml:space="preserve"> </v>
      </c>
      <c r="K186" s="19"/>
      <c r="L186" s="19"/>
      <c r="M186" s="28" t="str">
        <f>IF($L186&gt;0,IF($F186="F",1.11*$L186+VLOOKUP($G186,Ages!$A$3:$AG$10,31,0),1.35*$L186+VLOOKUP($G186,Ages!$A$12:$AG$19,31,0)),"")</f>
        <v/>
      </c>
      <c r="N186" s="19"/>
      <c r="O186" s="19"/>
      <c r="P186" s="20" t="str">
        <f t="shared" si="7"/>
        <v/>
      </c>
      <c r="Q186" s="19"/>
      <c r="R186" s="19"/>
      <c r="S186" s="20" t="str">
        <f>IF(AND(Q186&gt;0,R186&gt;0),IF($F186="F",IF(SUM($Q186,$R186)&lt;=35,1.33*($Q186+$R186)-0.013*POWER(($Q186+$R186),2)-2.5,0.546*($Q186+$R186)+9.7),1.21*($Q186+$R186)-0.008*POWER(($Q186+$R186),2)-VLOOKUP($G186,Ages!$A$12:$AD$19,30,0)),"")</f>
        <v/>
      </c>
      <c r="T186" s="18"/>
      <c r="X186" s="21" t="str">
        <f t="shared" si="8"/>
        <v xml:space="preserve"> </v>
      </c>
      <c r="AA186" s="18"/>
      <c r="AB186" s="18"/>
      <c r="AC186" s="18"/>
    </row>
    <row r="187" spans="6:29" s="17" customFormat="1" x14ac:dyDescent="0.2">
      <c r="F187" s="18"/>
      <c r="H187" s="19"/>
      <c r="I187" s="19"/>
      <c r="J187" s="20" t="str">
        <f t="shared" si="6"/>
        <v xml:space="preserve"> </v>
      </c>
      <c r="K187" s="19"/>
      <c r="L187" s="19"/>
      <c r="M187" s="28" t="str">
        <f>IF($L187&gt;0,IF($F187="F",1.11*$L187+VLOOKUP($G187,Ages!$A$3:$AG$10,31,0),1.35*$L187+VLOOKUP($G187,Ages!$A$12:$AG$19,31,0)),"")</f>
        <v/>
      </c>
      <c r="N187" s="19"/>
      <c r="O187" s="19"/>
      <c r="P187" s="20" t="str">
        <f t="shared" si="7"/>
        <v/>
      </c>
      <c r="Q187" s="19"/>
      <c r="R187" s="19"/>
      <c r="S187" s="20" t="str">
        <f>IF(AND(Q187&gt;0,R187&gt;0),IF($F187="F",IF(SUM($Q187,$R187)&lt;=35,1.33*($Q187+$R187)-0.013*POWER(($Q187+$R187),2)-2.5,0.546*($Q187+$R187)+9.7),1.21*($Q187+$R187)-0.008*POWER(($Q187+$R187),2)-VLOOKUP($G187,Ages!$A$12:$AD$19,30,0)),"")</f>
        <v/>
      </c>
      <c r="T187" s="18"/>
      <c r="X187" s="21" t="str">
        <f t="shared" si="8"/>
        <v xml:space="preserve"> </v>
      </c>
      <c r="AA187" s="18"/>
      <c r="AB187" s="18"/>
      <c r="AC187" s="18"/>
    </row>
    <row r="188" spans="6:29" s="17" customFormat="1" x14ac:dyDescent="0.2">
      <c r="F188" s="18"/>
      <c r="H188" s="19"/>
      <c r="I188" s="19"/>
      <c r="J188" s="20" t="str">
        <f t="shared" si="6"/>
        <v xml:space="preserve"> </v>
      </c>
      <c r="K188" s="19"/>
      <c r="L188" s="19"/>
      <c r="M188" s="28" t="str">
        <f>IF($L188&gt;0,IF($F188="F",1.11*$L188+VLOOKUP($G188,Ages!$A$3:$AG$10,31,0),1.35*$L188+VLOOKUP($G188,Ages!$A$12:$AG$19,31,0)),"")</f>
        <v/>
      </c>
      <c r="N188" s="19"/>
      <c r="O188" s="19"/>
      <c r="P188" s="20" t="str">
        <f t="shared" si="7"/>
        <v/>
      </c>
      <c r="Q188" s="19"/>
      <c r="R188" s="19"/>
      <c r="S188" s="20" t="str">
        <f>IF(AND(Q188&gt;0,R188&gt;0),IF($F188="F",IF(SUM($Q188,$R188)&lt;=35,1.33*($Q188+$R188)-0.013*POWER(($Q188+$R188),2)-2.5,0.546*($Q188+$R188)+9.7),1.21*($Q188+$R188)-0.008*POWER(($Q188+$R188),2)-VLOOKUP($G188,Ages!$A$12:$AD$19,30,0)),"")</f>
        <v/>
      </c>
      <c r="T188" s="18"/>
      <c r="X188" s="21" t="str">
        <f t="shared" si="8"/>
        <v xml:space="preserve"> </v>
      </c>
      <c r="AA188" s="18"/>
      <c r="AB188" s="18"/>
      <c r="AC188" s="18"/>
    </row>
    <row r="189" spans="6:29" s="17" customFormat="1" x14ac:dyDescent="0.2">
      <c r="F189" s="18"/>
      <c r="H189" s="19"/>
      <c r="I189" s="19"/>
      <c r="J189" s="20" t="str">
        <f t="shared" si="6"/>
        <v xml:space="preserve"> </v>
      </c>
      <c r="K189" s="19"/>
      <c r="L189" s="19"/>
      <c r="M189" s="28" t="str">
        <f>IF($L189&gt;0,IF($F189="F",1.11*$L189+VLOOKUP($G189,Ages!$A$3:$AG$10,31,0),1.35*$L189+VLOOKUP($G189,Ages!$A$12:$AG$19,31,0)),"")</f>
        <v/>
      </c>
      <c r="N189" s="19"/>
      <c r="O189" s="19"/>
      <c r="P189" s="20" t="str">
        <f t="shared" si="7"/>
        <v/>
      </c>
      <c r="Q189" s="19"/>
      <c r="R189" s="19"/>
      <c r="S189" s="20" t="str">
        <f>IF(AND(Q189&gt;0,R189&gt;0),IF($F189="F",IF(SUM($Q189,$R189)&lt;=35,1.33*($Q189+$R189)-0.013*POWER(($Q189+$R189),2)-2.5,0.546*($Q189+$R189)+9.7),1.21*($Q189+$R189)-0.008*POWER(($Q189+$R189),2)-VLOOKUP($G189,Ages!$A$12:$AD$19,30,0)),"")</f>
        <v/>
      </c>
      <c r="T189" s="18"/>
      <c r="X189" s="21" t="str">
        <f t="shared" si="8"/>
        <v xml:space="preserve"> </v>
      </c>
      <c r="AA189" s="18"/>
      <c r="AB189" s="18"/>
      <c r="AC189" s="18"/>
    </row>
    <row r="190" spans="6:29" s="17" customFormat="1" x14ac:dyDescent="0.2">
      <c r="F190" s="18"/>
      <c r="H190" s="19"/>
      <c r="I190" s="19"/>
      <c r="J190" s="20" t="str">
        <f t="shared" si="6"/>
        <v xml:space="preserve"> </v>
      </c>
      <c r="K190" s="19"/>
      <c r="L190" s="19"/>
      <c r="M190" s="28" t="str">
        <f>IF($L190&gt;0,IF($F190="F",1.11*$L190+VLOOKUP($G190,Ages!$A$3:$AG$10,31,0),1.35*$L190+VLOOKUP($G190,Ages!$A$12:$AG$19,31,0)),"")</f>
        <v/>
      </c>
      <c r="N190" s="19"/>
      <c r="O190" s="19"/>
      <c r="P190" s="20" t="str">
        <f t="shared" si="7"/>
        <v/>
      </c>
      <c r="Q190" s="19"/>
      <c r="R190" s="19"/>
      <c r="S190" s="20" t="str">
        <f>IF(AND(Q190&gt;0,R190&gt;0),IF($F190="F",IF(SUM($Q190,$R190)&lt;=35,1.33*($Q190+$R190)-0.013*POWER(($Q190+$R190),2)-2.5,0.546*($Q190+$R190)+9.7),1.21*($Q190+$R190)-0.008*POWER(($Q190+$R190),2)-VLOOKUP($G190,Ages!$A$12:$AD$19,30,0)),"")</f>
        <v/>
      </c>
      <c r="T190" s="18"/>
      <c r="X190" s="21" t="str">
        <f t="shared" si="8"/>
        <v xml:space="preserve"> </v>
      </c>
      <c r="AA190" s="18"/>
      <c r="AB190" s="18"/>
      <c r="AC190" s="18"/>
    </row>
    <row r="191" spans="6:29" s="17" customFormat="1" x14ac:dyDescent="0.2">
      <c r="F191" s="18"/>
      <c r="H191" s="19"/>
      <c r="I191" s="19"/>
      <c r="J191" s="20" t="str">
        <f t="shared" si="6"/>
        <v xml:space="preserve"> </v>
      </c>
      <c r="K191" s="19"/>
      <c r="L191" s="19"/>
      <c r="M191" s="28" t="str">
        <f>IF($L191&gt;0,IF($F191="F",1.11*$L191+VLOOKUP($G191,Ages!$A$3:$AG$10,31,0),1.35*$L191+VLOOKUP($G191,Ages!$A$12:$AG$19,31,0)),"")</f>
        <v/>
      </c>
      <c r="N191" s="19"/>
      <c r="O191" s="19"/>
      <c r="P191" s="20" t="str">
        <f t="shared" si="7"/>
        <v/>
      </c>
      <c r="Q191" s="19"/>
      <c r="R191" s="19"/>
      <c r="S191" s="20" t="str">
        <f>IF(AND(Q191&gt;0,R191&gt;0),IF($F191="F",IF(SUM($Q191,$R191)&lt;=35,1.33*($Q191+$R191)-0.013*POWER(($Q191+$R191),2)-2.5,0.546*($Q191+$R191)+9.7),1.21*($Q191+$R191)-0.008*POWER(($Q191+$R191),2)-VLOOKUP($G191,Ages!$A$12:$AD$19,30,0)),"")</f>
        <v/>
      </c>
      <c r="T191" s="18"/>
      <c r="X191" s="21" t="str">
        <f t="shared" si="8"/>
        <v xml:space="preserve"> </v>
      </c>
      <c r="AA191" s="18"/>
      <c r="AB191" s="18"/>
      <c r="AC191" s="18"/>
    </row>
    <row r="192" spans="6:29" s="17" customFormat="1" x14ac:dyDescent="0.2">
      <c r="F192" s="18"/>
      <c r="H192" s="19"/>
      <c r="I192" s="19"/>
      <c r="J192" s="20" t="str">
        <f t="shared" si="6"/>
        <v xml:space="preserve"> </v>
      </c>
      <c r="K192" s="19"/>
      <c r="L192" s="19"/>
      <c r="M192" s="28" t="str">
        <f>IF($L192&gt;0,IF($F192="F",1.11*$L192+VLOOKUP($G192,Ages!$A$3:$AG$10,31,0),1.35*$L192+VLOOKUP($G192,Ages!$A$12:$AG$19,31,0)),"")</f>
        <v/>
      </c>
      <c r="N192" s="19"/>
      <c r="O192" s="19"/>
      <c r="P192" s="20" t="str">
        <f t="shared" si="7"/>
        <v/>
      </c>
      <c r="Q192" s="19"/>
      <c r="R192" s="19"/>
      <c r="S192" s="20" t="str">
        <f>IF(AND(Q192&gt;0,R192&gt;0),IF($F192="F",IF(SUM($Q192,$R192)&lt;=35,1.33*($Q192+$R192)-0.013*POWER(($Q192+$R192),2)-2.5,0.546*($Q192+$R192)+9.7),1.21*($Q192+$R192)-0.008*POWER(($Q192+$R192),2)-VLOOKUP($G192,Ages!$A$12:$AD$19,30,0)),"")</f>
        <v/>
      </c>
      <c r="T192" s="18"/>
      <c r="X192" s="21" t="str">
        <f t="shared" si="8"/>
        <v xml:space="preserve"> </v>
      </c>
      <c r="AA192" s="18"/>
      <c r="AB192" s="18"/>
      <c r="AC192" s="18"/>
    </row>
    <row r="193" spans="6:29" s="17" customFormat="1" x14ac:dyDescent="0.2">
      <c r="F193" s="18"/>
      <c r="H193" s="19"/>
      <c r="I193" s="19"/>
      <c r="J193" s="20" t="str">
        <f t="shared" si="6"/>
        <v xml:space="preserve"> </v>
      </c>
      <c r="K193" s="19"/>
      <c r="L193" s="19"/>
      <c r="M193" s="28" t="str">
        <f>IF($L193&gt;0,IF($F193="F",1.11*$L193+VLOOKUP($G193,Ages!$A$3:$AG$10,31,0),1.35*$L193+VLOOKUP($G193,Ages!$A$12:$AG$19,31,0)),"")</f>
        <v/>
      </c>
      <c r="N193" s="19"/>
      <c r="O193" s="19"/>
      <c r="P193" s="20" t="str">
        <f t="shared" si="7"/>
        <v/>
      </c>
      <c r="Q193" s="19"/>
      <c r="R193" s="19"/>
      <c r="S193" s="20" t="str">
        <f>IF(AND(Q193&gt;0,R193&gt;0),IF($F193="F",IF(SUM($Q193,$R193)&lt;=35,1.33*($Q193+$R193)-0.013*POWER(($Q193+$R193),2)-2.5,0.546*($Q193+$R193)+9.7),1.21*($Q193+$R193)-0.008*POWER(($Q193+$R193),2)-VLOOKUP($G193,Ages!$A$12:$AD$19,30,0)),"")</f>
        <v/>
      </c>
      <c r="T193" s="18"/>
      <c r="X193" s="21" t="str">
        <f t="shared" si="8"/>
        <v xml:space="preserve"> </v>
      </c>
      <c r="AA193" s="18"/>
      <c r="AB193" s="18"/>
      <c r="AC193" s="18"/>
    </row>
    <row r="194" spans="6:29" s="17" customFormat="1" x14ac:dyDescent="0.2">
      <c r="F194" s="18"/>
      <c r="H194" s="19"/>
      <c r="I194" s="19"/>
      <c r="J194" s="20" t="str">
        <f t="shared" si="6"/>
        <v xml:space="preserve"> </v>
      </c>
      <c r="K194" s="19"/>
      <c r="L194" s="19"/>
      <c r="M194" s="28" t="str">
        <f>IF($L194&gt;0,IF($F194="F",1.11*$L194+VLOOKUP($G194,Ages!$A$3:$AG$10,31,0),1.35*$L194+VLOOKUP($G194,Ages!$A$12:$AG$19,31,0)),"")</f>
        <v/>
      </c>
      <c r="N194" s="19"/>
      <c r="O194" s="19"/>
      <c r="P194" s="20" t="str">
        <f t="shared" si="7"/>
        <v/>
      </c>
      <c r="Q194" s="19"/>
      <c r="R194" s="19"/>
      <c r="S194" s="20" t="str">
        <f>IF(AND(Q194&gt;0,R194&gt;0),IF($F194="F",IF(SUM($Q194,$R194)&lt;=35,1.33*($Q194+$R194)-0.013*POWER(($Q194+$R194),2)-2.5,0.546*($Q194+$R194)+9.7),1.21*($Q194+$R194)-0.008*POWER(($Q194+$R194),2)-VLOOKUP($G194,Ages!$A$12:$AD$19,30,0)),"")</f>
        <v/>
      </c>
      <c r="T194" s="18"/>
      <c r="X194" s="21" t="str">
        <f t="shared" si="8"/>
        <v xml:space="preserve"> </v>
      </c>
      <c r="AA194" s="18"/>
      <c r="AB194" s="18"/>
      <c r="AC194" s="18"/>
    </row>
    <row r="195" spans="6:29" s="17" customFormat="1" x14ac:dyDescent="0.2">
      <c r="F195" s="18"/>
      <c r="H195" s="19"/>
      <c r="I195" s="19"/>
      <c r="J195" s="20" t="str">
        <f t="shared" si="6"/>
        <v xml:space="preserve"> </v>
      </c>
      <c r="K195" s="19"/>
      <c r="L195" s="19"/>
      <c r="M195" s="28" t="str">
        <f>IF($L195&gt;0,IF($F195="F",1.11*$L195+VLOOKUP($G195,Ages!$A$3:$AG$10,31,0),1.35*$L195+VLOOKUP($G195,Ages!$A$12:$AG$19,31,0)),"")</f>
        <v/>
      </c>
      <c r="N195" s="19"/>
      <c r="O195" s="19"/>
      <c r="P195" s="20" t="str">
        <f t="shared" si="7"/>
        <v/>
      </c>
      <c r="Q195" s="19"/>
      <c r="R195" s="19"/>
      <c r="S195" s="20" t="str">
        <f>IF(AND(Q195&gt;0,R195&gt;0),IF($F195="F",IF(SUM($Q195,$R195)&lt;=35,1.33*($Q195+$R195)-0.013*POWER(($Q195+$R195),2)-2.5,0.546*($Q195+$R195)+9.7),1.21*($Q195+$R195)-0.008*POWER(($Q195+$R195),2)-VLOOKUP($G195,Ages!$A$12:$AD$19,30,0)),"")</f>
        <v/>
      </c>
      <c r="T195" s="18"/>
      <c r="X195" s="21" t="str">
        <f t="shared" si="8"/>
        <v xml:space="preserve"> </v>
      </c>
      <c r="AA195" s="18"/>
      <c r="AB195" s="18"/>
      <c r="AC195" s="18"/>
    </row>
    <row r="196" spans="6:29" s="17" customFormat="1" x14ac:dyDescent="0.2">
      <c r="F196" s="18"/>
      <c r="H196" s="19"/>
      <c r="I196" s="19"/>
      <c r="J196" s="20" t="str">
        <f t="shared" si="6"/>
        <v xml:space="preserve"> </v>
      </c>
      <c r="K196" s="19"/>
      <c r="L196" s="19"/>
      <c r="M196" s="28" t="str">
        <f>IF($L196&gt;0,IF($F196="F",1.11*$L196+VLOOKUP($G196,Ages!$A$3:$AG$10,31,0),1.35*$L196+VLOOKUP($G196,Ages!$A$12:$AG$19,31,0)),"")</f>
        <v/>
      </c>
      <c r="N196" s="19"/>
      <c r="O196" s="19"/>
      <c r="P196" s="20" t="str">
        <f t="shared" si="7"/>
        <v/>
      </c>
      <c r="Q196" s="19"/>
      <c r="R196" s="19"/>
      <c r="S196" s="20" t="str">
        <f>IF(AND(Q196&gt;0,R196&gt;0),IF($F196="F",IF(SUM($Q196,$R196)&lt;=35,1.33*($Q196+$R196)-0.013*POWER(($Q196+$R196),2)-2.5,0.546*($Q196+$R196)+9.7),1.21*($Q196+$R196)-0.008*POWER(($Q196+$R196),2)-VLOOKUP($G196,Ages!$A$12:$AD$19,30,0)),"")</f>
        <v/>
      </c>
      <c r="T196" s="18"/>
      <c r="X196" s="21" t="str">
        <f t="shared" si="8"/>
        <v xml:space="preserve"> </v>
      </c>
      <c r="AA196" s="18"/>
      <c r="AB196" s="18"/>
      <c r="AC196" s="18"/>
    </row>
    <row r="197" spans="6:29" s="17" customFormat="1" x14ac:dyDescent="0.2">
      <c r="F197" s="18"/>
      <c r="H197" s="19"/>
      <c r="I197" s="19"/>
      <c r="J197" s="20" t="str">
        <f t="shared" si="6"/>
        <v xml:space="preserve"> </v>
      </c>
      <c r="K197" s="19"/>
      <c r="L197" s="19"/>
      <c r="M197" s="28" t="str">
        <f>IF($L197&gt;0,IF($F197="F",1.11*$L197+VLOOKUP($G197,Ages!$A$3:$AG$10,31,0),1.35*$L197+VLOOKUP($G197,Ages!$A$12:$AG$19,31,0)),"")</f>
        <v/>
      </c>
      <c r="N197" s="19"/>
      <c r="O197" s="19"/>
      <c r="P197" s="20" t="str">
        <f t="shared" si="7"/>
        <v/>
      </c>
      <c r="Q197" s="19"/>
      <c r="R197" s="19"/>
      <c r="S197" s="20" t="str">
        <f>IF(AND(Q197&gt;0,R197&gt;0),IF($F197="F",IF(SUM($Q197,$R197)&lt;=35,1.33*($Q197+$R197)-0.013*POWER(($Q197+$R197),2)-2.5,0.546*($Q197+$R197)+9.7),1.21*($Q197+$R197)-0.008*POWER(($Q197+$R197),2)-VLOOKUP($G197,Ages!$A$12:$AD$19,30,0)),"")</f>
        <v/>
      </c>
      <c r="T197" s="18"/>
      <c r="X197" s="21" t="str">
        <f t="shared" si="8"/>
        <v xml:space="preserve"> </v>
      </c>
      <c r="AA197" s="18"/>
      <c r="AB197" s="18"/>
      <c r="AC197" s="18"/>
    </row>
    <row r="198" spans="6:29" s="17" customFormat="1" x14ac:dyDescent="0.2">
      <c r="F198" s="18"/>
      <c r="H198" s="19"/>
      <c r="I198" s="19"/>
      <c r="J198" s="20" t="str">
        <f t="shared" si="6"/>
        <v xml:space="preserve"> </v>
      </c>
      <c r="K198" s="19"/>
      <c r="L198" s="19"/>
      <c r="M198" s="28" t="str">
        <f>IF($L198&gt;0,IF($F198="F",1.11*$L198+VLOOKUP($G198,Ages!$A$3:$AG$10,31,0),1.35*$L198+VLOOKUP($G198,Ages!$A$12:$AG$19,31,0)),"")</f>
        <v/>
      </c>
      <c r="N198" s="19"/>
      <c r="O198" s="19"/>
      <c r="P198" s="20" t="str">
        <f t="shared" si="7"/>
        <v/>
      </c>
      <c r="Q198" s="19"/>
      <c r="R198" s="19"/>
      <c r="S198" s="20" t="str">
        <f>IF(AND(Q198&gt;0,R198&gt;0),IF($F198="F",IF(SUM($Q198,$R198)&lt;=35,1.33*($Q198+$R198)-0.013*POWER(($Q198+$R198),2)-2.5,0.546*($Q198+$R198)+9.7),1.21*($Q198+$R198)-0.008*POWER(($Q198+$R198),2)-VLOOKUP($G198,Ages!$A$12:$AD$19,30,0)),"")</f>
        <v/>
      </c>
      <c r="T198" s="18"/>
      <c r="X198" s="21" t="str">
        <f t="shared" si="8"/>
        <v xml:space="preserve"> </v>
      </c>
      <c r="AA198" s="18"/>
      <c r="AB198" s="18"/>
      <c r="AC198" s="18"/>
    </row>
    <row r="199" spans="6:29" s="17" customFormat="1" x14ac:dyDescent="0.2">
      <c r="F199" s="18"/>
      <c r="H199" s="19"/>
      <c r="I199" s="19"/>
      <c r="J199" s="20" t="str">
        <f t="shared" ref="J199:J262" si="9">IF(AND(H199&gt;0,I199&gt;0),(I199/(H199*H199))*703, " ")</f>
        <v xml:space="preserve"> </v>
      </c>
      <c r="K199" s="19"/>
      <c r="L199" s="19"/>
      <c r="M199" s="28" t="str">
        <f>IF($L199&gt;0,IF($F199="F",1.11*$L199+VLOOKUP($G199,Ages!$A$3:$AG$10,31,0),1.35*$L199+VLOOKUP($G199,Ages!$A$12:$AG$19,31,0)),"")</f>
        <v/>
      </c>
      <c r="N199" s="19"/>
      <c r="O199" s="19"/>
      <c r="P199" s="20" t="str">
        <f t="shared" ref="P199:P262" si="10">IF(AND(N199&gt;0,O199&gt;0),IF($F199="F",0.61*($N199+$O199)+5,0.735*($N199+$O199)+1),"")</f>
        <v/>
      </c>
      <c r="Q199" s="19"/>
      <c r="R199" s="19"/>
      <c r="S199" s="20" t="str">
        <f>IF(AND(Q199&gt;0,R199&gt;0),IF($F199="F",IF(SUM($Q199,$R199)&lt;=35,1.33*($Q199+$R199)-0.013*POWER(($Q199+$R199),2)-2.5,0.546*($Q199+$R199)+9.7),1.21*($Q199+$R199)-0.008*POWER(($Q199+$R199),2)-VLOOKUP($G199,Ages!$A$12:$AD$19,30,0)),"")</f>
        <v/>
      </c>
      <c r="T199" s="18"/>
      <c r="X199" s="21" t="str">
        <f t="shared" ref="X199:X262" si="11">IF(AND(H199&gt;0,I199&gt;0,V199&gt;0,(V199*60+W199 &lt; 781)),(IF(F199="F",(0.21*(G199*0)-(0.84*J199)-(8.41*(V199+(W199/60)))+(0.34*(V199+(W199/60))*(V199+(W199/60)))+(108.94)),IF(F199="M",(0.21*(G199*1)-(0.84*J199)-(8.41*(V199+(W199/60)))+(0.34*(V199+(W199/60))*(V199+(W199/60)))+(108.94))," ")))," ")</f>
        <v xml:space="preserve"> </v>
      </c>
      <c r="AA199" s="18"/>
      <c r="AB199" s="18"/>
      <c r="AC199" s="18"/>
    </row>
    <row r="200" spans="6:29" s="17" customFormat="1" x14ac:dyDescent="0.2">
      <c r="F200" s="18"/>
      <c r="H200" s="19"/>
      <c r="I200" s="19"/>
      <c r="J200" s="20" t="str">
        <f t="shared" si="9"/>
        <v xml:space="preserve"> </v>
      </c>
      <c r="K200" s="19"/>
      <c r="L200" s="19"/>
      <c r="M200" s="28" t="str">
        <f>IF($L200&gt;0,IF($F200="F",1.11*$L200+VLOOKUP($G200,Ages!$A$3:$AG$10,31,0),1.35*$L200+VLOOKUP($G200,Ages!$A$12:$AG$19,31,0)),"")</f>
        <v/>
      </c>
      <c r="N200" s="19"/>
      <c r="O200" s="19"/>
      <c r="P200" s="20" t="str">
        <f t="shared" si="10"/>
        <v/>
      </c>
      <c r="Q200" s="19"/>
      <c r="R200" s="19"/>
      <c r="S200" s="20" t="str">
        <f>IF(AND(Q200&gt;0,R200&gt;0),IF($F200="F",IF(SUM($Q200,$R200)&lt;=35,1.33*($Q200+$R200)-0.013*POWER(($Q200+$R200),2)-2.5,0.546*($Q200+$R200)+9.7),1.21*($Q200+$R200)-0.008*POWER(($Q200+$R200),2)-VLOOKUP($G200,Ages!$A$12:$AD$19,30,0)),"")</f>
        <v/>
      </c>
      <c r="T200" s="18"/>
      <c r="X200" s="21" t="str">
        <f t="shared" si="11"/>
        <v xml:space="preserve"> </v>
      </c>
      <c r="AA200" s="18"/>
      <c r="AB200" s="18"/>
      <c r="AC200" s="18"/>
    </row>
    <row r="201" spans="6:29" s="17" customFormat="1" x14ac:dyDescent="0.2">
      <c r="F201" s="18"/>
      <c r="H201" s="19"/>
      <c r="I201" s="19"/>
      <c r="J201" s="20" t="str">
        <f t="shared" si="9"/>
        <v xml:space="preserve"> </v>
      </c>
      <c r="K201" s="19"/>
      <c r="L201" s="19"/>
      <c r="M201" s="28" t="str">
        <f>IF($L201&gt;0,IF($F201="F",1.11*$L201+VLOOKUP($G201,Ages!$A$3:$AG$10,31,0),1.35*$L201+VLOOKUP($G201,Ages!$A$12:$AG$19,31,0)),"")</f>
        <v/>
      </c>
      <c r="N201" s="19"/>
      <c r="O201" s="19"/>
      <c r="P201" s="20" t="str">
        <f t="shared" si="10"/>
        <v/>
      </c>
      <c r="Q201" s="19"/>
      <c r="R201" s="19"/>
      <c r="S201" s="20" t="str">
        <f>IF(AND(Q201&gt;0,R201&gt;0),IF($F201="F",IF(SUM($Q201,$R201)&lt;=35,1.33*($Q201+$R201)-0.013*POWER(($Q201+$R201),2)-2.5,0.546*($Q201+$R201)+9.7),1.21*($Q201+$R201)-0.008*POWER(($Q201+$R201),2)-VLOOKUP($G201,Ages!$A$12:$AD$19,30,0)),"")</f>
        <v/>
      </c>
      <c r="T201" s="18"/>
      <c r="X201" s="21" t="str">
        <f t="shared" si="11"/>
        <v xml:space="preserve"> </v>
      </c>
      <c r="AA201" s="18"/>
      <c r="AB201" s="18"/>
      <c r="AC201" s="18"/>
    </row>
    <row r="202" spans="6:29" s="17" customFormat="1" x14ac:dyDescent="0.2">
      <c r="F202" s="18"/>
      <c r="H202" s="19"/>
      <c r="I202" s="19"/>
      <c r="J202" s="20" t="str">
        <f t="shared" si="9"/>
        <v xml:space="preserve"> </v>
      </c>
      <c r="K202" s="19"/>
      <c r="L202" s="19"/>
      <c r="M202" s="28" t="str">
        <f>IF($L202&gt;0,IF($F202="F",1.11*$L202+VLOOKUP($G202,Ages!$A$3:$AG$10,31,0),1.35*$L202+VLOOKUP($G202,Ages!$A$12:$AG$19,31,0)),"")</f>
        <v/>
      </c>
      <c r="N202" s="19"/>
      <c r="O202" s="19"/>
      <c r="P202" s="20" t="str">
        <f t="shared" si="10"/>
        <v/>
      </c>
      <c r="Q202" s="19"/>
      <c r="R202" s="19"/>
      <c r="S202" s="20" t="str">
        <f>IF(AND(Q202&gt;0,R202&gt;0),IF($F202="F",IF(SUM($Q202,$R202)&lt;=35,1.33*($Q202+$R202)-0.013*POWER(($Q202+$R202),2)-2.5,0.546*($Q202+$R202)+9.7),1.21*($Q202+$R202)-0.008*POWER(($Q202+$R202),2)-VLOOKUP($G202,Ages!$A$12:$AD$19,30,0)),"")</f>
        <v/>
      </c>
      <c r="T202" s="18"/>
      <c r="X202" s="21" t="str">
        <f t="shared" si="11"/>
        <v xml:space="preserve"> </v>
      </c>
      <c r="AA202" s="18"/>
      <c r="AB202" s="18"/>
      <c r="AC202" s="18"/>
    </row>
    <row r="203" spans="6:29" s="17" customFormat="1" x14ac:dyDescent="0.2">
      <c r="F203" s="18"/>
      <c r="H203" s="19"/>
      <c r="I203" s="19"/>
      <c r="J203" s="20" t="str">
        <f t="shared" si="9"/>
        <v xml:space="preserve"> </v>
      </c>
      <c r="K203" s="19"/>
      <c r="L203" s="19"/>
      <c r="M203" s="28" t="str">
        <f>IF($L203&gt;0,IF($F203="F",1.11*$L203+VLOOKUP($G203,Ages!$A$3:$AG$10,31,0),1.35*$L203+VLOOKUP($G203,Ages!$A$12:$AG$19,31,0)),"")</f>
        <v/>
      </c>
      <c r="N203" s="19"/>
      <c r="O203" s="19"/>
      <c r="P203" s="20" t="str">
        <f t="shared" si="10"/>
        <v/>
      </c>
      <c r="Q203" s="19"/>
      <c r="R203" s="19"/>
      <c r="S203" s="20" t="str">
        <f>IF(AND(Q203&gt;0,R203&gt;0),IF($F203="F",IF(SUM($Q203,$R203)&lt;=35,1.33*($Q203+$R203)-0.013*POWER(($Q203+$R203),2)-2.5,0.546*($Q203+$R203)+9.7),1.21*($Q203+$R203)-0.008*POWER(($Q203+$R203),2)-VLOOKUP($G203,Ages!$A$12:$AD$19,30,0)),"")</f>
        <v/>
      </c>
      <c r="T203" s="18"/>
      <c r="X203" s="21" t="str">
        <f t="shared" si="11"/>
        <v xml:space="preserve"> </v>
      </c>
      <c r="AA203" s="18"/>
      <c r="AB203" s="18"/>
      <c r="AC203" s="18"/>
    </row>
    <row r="204" spans="6:29" s="17" customFormat="1" x14ac:dyDescent="0.2">
      <c r="F204" s="18"/>
      <c r="H204" s="19"/>
      <c r="I204" s="19"/>
      <c r="J204" s="20" t="str">
        <f t="shared" si="9"/>
        <v xml:space="preserve"> </v>
      </c>
      <c r="K204" s="19"/>
      <c r="L204" s="19"/>
      <c r="M204" s="28" t="str">
        <f>IF($L204&gt;0,IF($F204="F",1.11*$L204+VLOOKUP($G204,Ages!$A$3:$AG$10,31,0),1.35*$L204+VLOOKUP($G204,Ages!$A$12:$AG$19,31,0)),"")</f>
        <v/>
      </c>
      <c r="N204" s="19"/>
      <c r="O204" s="19"/>
      <c r="P204" s="20" t="str">
        <f t="shared" si="10"/>
        <v/>
      </c>
      <c r="Q204" s="19"/>
      <c r="R204" s="19"/>
      <c r="S204" s="20" t="str">
        <f>IF(AND(Q204&gt;0,R204&gt;0),IF($F204="F",IF(SUM($Q204,$R204)&lt;=35,1.33*($Q204+$R204)-0.013*POWER(($Q204+$R204),2)-2.5,0.546*($Q204+$R204)+9.7),1.21*($Q204+$R204)-0.008*POWER(($Q204+$R204),2)-VLOOKUP($G204,Ages!$A$12:$AD$19,30,0)),"")</f>
        <v/>
      </c>
      <c r="T204" s="18"/>
      <c r="X204" s="21" t="str">
        <f t="shared" si="11"/>
        <v xml:space="preserve"> </v>
      </c>
      <c r="AA204" s="18"/>
      <c r="AB204" s="18"/>
      <c r="AC204" s="18"/>
    </row>
    <row r="205" spans="6:29" s="17" customFormat="1" x14ac:dyDescent="0.2">
      <c r="F205" s="18"/>
      <c r="H205" s="19"/>
      <c r="I205" s="19"/>
      <c r="J205" s="20" t="str">
        <f t="shared" si="9"/>
        <v xml:space="preserve"> </v>
      </c>
      <c r="K205" s="19"/>
      <c r="L205" s="19"/>
      <c r="M205" s="28" t="str">
        <f>IF($L205&gt;0,IF($F205="F",1.11*$L205+VLOOKUP($G205,Ages!$A$3:$AG$10,31,0),1.35*$L205+VLOOKUP($G205,Ages!$A$12:$AG$19,31,0)),"")</f>
        <v/>
      </c>
      <c r="N205" s="19"/>
      <c r="O205" s="19"/>
      <c r="P205" s="20" t="str">
        <f t="shared" si="10"/>
        <v/>
      </c>
      <c r="Q205" s="19"/>
      <c r="R205" s="19"/>
      <c r="S205" s="20" t="str">
        <f>IF(AND(Q205&gt;0,R205&gt;0),IF($F205="F",IF(SUM($Q205,$R205)&lt;=35,1.33*($Q205+$R205)-0.013*POWER(($Q205+$R205),2)-2.5,0.546*($Q205+$R205)+9.7),1.21*($Q205+$R205)-0.008*POWER(($Q205+$R205),2)-VLOOKUP($G205,Ages!$A$12:$AD$19,30,0)),"")</f>
        <v/>
      </c>
      <c r="T205" s="18"/>
      <c r="X205" s="21" t="str">
        <f t="shared" si="11"/>
        <v xml:space="preserve"> </v>
      </c>
      <c r="AA205" s="18"/>
      <c r="AB205" s="18"/>
      <c r="AC205" s="18"/>
    </row>
    <row r="206" spans="6:29" s="17" customFormat="1" x14ac:dyDescent="0.2">
      <c r="F206" s="18"/>
      <c r="H206" s="19"/>
      <c r="I206" s="19"/>
      <c r="J206" s="20" t="str">
        <f t="shared" si="9"/>
        <v xml:space="preserve"> </v>
      </c>
      <c r="K206" s="19"/>
      <c r="L206" s="19"/>
      <c r="M206" s="28" t="str">
        <f>IF($L206&gt;0,IF($F206="F",1.11*$L206+VLOOKUP($G206,Ages!$A$3:$AG$10,31,0),1.35*$L206+VLOOKUP($G206,Ages!$A$12:$AG$19,31,0)),"")</f>
        <v/>
      </c>
      <c r="N206" s="19"/>
      <c r="O206" s="19"/>
      <c r="P206" s="20" t="str">
        <f t="shared" si="10"/>
        <v/>
      </c>
      <c r="Q206" s="19"/>
      <c r="R206" s="19"/>
      <c r="S206" s="20" t="str">
        <f>IF(AND(Q206&gt;0,R206&gt;0),IF($F206="F",IF(SUM($Q206,$R206)&lt;=35,1.33*($Q206+$R206)-0.013*POWER(($Q206+$R206),2)-2.5,0.546*($Q206+$R206)+9.7),1.21*($Q206+$R206)-0.008*POWER(($Q206+$R206),2)-VLOOKUP($G206,Ages!$A$12:$AD$19,30,0)),"")</f>
        <v/>
      </c>
      <c r="T206" s="18"/>
      <c r="X206" s="21" t="str">
        <f t="shared" si="11"/>
        <v xml:space="preserve"> </v>
      </c>
      <c r="AA206" s="18"/>
      <c r="AB206" s="18"/>
      <c r="AC206" s="18"/>
    </row>
    <row r="207" spans="6:29" s="17" customFormat="1" x14ac:dyDescent="0.2">
      <c r="F207" s="18"/>
      <c r="H207" s="19"/>
      <c r="I207" s="19"/>
      <c r="J207" s="20" t="str">
        <f t="shared" si="9"/>
        <v xml:space="preserve"> </v>
      </c>
      <c r="K207" s="19"/>
      <c r="L207" s="19"/>
      <c r="M207" s="28" t="str">
        <f>IF($L207&gt;0,IF($F207="F",1.11*$L207+VLOOKUP($G207,Ages!$A$3:$AG$10,31,0),1.35*$L207+VLOOKUP($G207,Ages!$A$12:$AG$19,31,0)),"")</f>
        <v/>
      </c>
      <c r="N207" s="19"/>
      <c r="O207" s="19"/>
      <c r="P207" s="20" t="str">
        <f t="shared" si="10"/>
        <v/>
      </c>
      <c r="Q207" s="19"/>
      <c r="R207" s="19"/>
      <c r="S207" s="20" t="str">
        <f>IF(AND(Q207&gt;0,R207&gt;0),IF($F207="F",IF(SUM($Q207,$R207)&lt;=35,1.33*($Q207+$R207)-0.013*POWER(($Q207+$R207),2)-2.5,0.546*($Q207+$R207)+9.7),1.21*($Q207+$R207)-0.008*POWER(($Q207+$R207),2)-VLOOKUP($G207,Ages!$A$12:$AD$19,30,0)),"")</f>
        <v/>
      </c>
      <c r="T207" s="18"/>
      <c r="X207" s="21" t="str">
        <f t="shared" si="11"/>
        <v xml:space="preserve"> </v>
      </c>
      <c r="AA207" s="18"/>
      <c r="AB207" s="18"/>
      <c r="AC207" s="18"/>
    </row>
    <row r="208" spans="6:29" s="17" customFormat="1" x14ac:dyDescent="0.2">
      <c r="F208" s="18"/>
      <c r="H208" s="19"/>
      <c r="I208" s="19"/>
      <c r="J208" s="20" t="str">
        <f t="shared" si="9"/>
        <v xml:space="preserve"> </v>
      </c>
      <c r="K208" s="19"/>
      <c r="L208" s="19"/>
      <c r="M208" s="28" t="str">
        <f>IF($L208&gt;0,IF($F208="F",1.11*$L208+VLOOKUP($G208,Ages!$A$3:$AG$10,31,0),1.35*$L208+VLOOKUP($G208,Ages!$A$12:$AG$19,31,0)),"")</f>
        <v/>
      </c>
      <c r="N208" s="19"/>
      <c r="O208" s="19"/>
      <c r="P208" s="20" t="str">
        <f t="shared" si="10"/>
        <v/>
      </c>
      <c r="Q208" s="19"/>
      <c r="R208" s="19"/>
      <c r="S208" s="20" t="str">
        <f>IF(AND(Q208&gt;0,R208&gt;0),IF($F208="F",IF(SUM($Q208,$R208)&lt;=35,1.33*($Q208+$R208)-0.013*POWER(($Q208+$R208),2)-2.5,0.546*($Q208+$R208)+9.7),1.21*($Q208+$R208)-0.008*POWER(($Q208+$R208),2)-VLOOKUP($G208,Ages!$A$12:$AD$19,30,0)),"")</f>
        <v/>
      </c>
      <c r="T208" s="18"/>
      <c r="X208" s="21" t="str">
        <f t="shared" si="11"/>
        <v xml:space="preserve"> </v>
      </c>
      <c r="AA208" s="18"/>
      <c r="AB208" s="18"/>
      <c r="AC208" s="18"/>
    </row>
    <row r="209" spans="6:29" s="17" customFormat="1" x14ac:dyDescent="0.2">
      <c r="F209" s="18"/>
      <c r="H209" s="19"/>
      <c r="I209" s="19"/>
      <c r="J209" s="20" t="str">
        <f t="shared" si="9"/>
        <v xml:space="preserve"> </v>
      </c>
      <c r="K209" s="19"/>
      <c r="L209" s="19"/>
      <c r="M209" s="28" t="str">
        <f>IF($L209&gt;0,IF($F209="F",1.11*$L209+VLOOKUP($G209,Ages!$A$3:$AG$10,31,0),1.35*$L209+VLOOKUP($G209,Ages!$A$12:$AG$19,31,0)),"")</f>
        <v/>
      </c>
      <c r="N209" s="19"/>
      <c r="O209" s="19"/>
      <c r="P209" s="20" t="str">
        <f t="shared" si="10"/>
        <v/>
      </c>
      <c r="Q209" s="19"/>
      <c r="R209" s="19"/>
      <c r="S209" s="20" t="str">
        <f>IF(AND(Q209&gt;0,R209&gt;0),IF($F209="F",IF(SUM($Q209,$R209)&lt;=35,1.33*($Q209+$R209)-0.013*POWER(($Q209+$R209),2)-2.5,0.546*($Q209+$R209)+9.7),1.21*($Q209+$R209)-0.008*POWER(($Q209+$R209),2)-VLOOKUP($G209,Ages!$A$12:$AD$19,30,0)),"")</f>
        <v/>
      </c>
      <c r="T209" s="18"/>
      <c r="X209" s="21" t="str">
        <f t="shared" si="11"/>
        <v xml:space="preserve"> </v>
      </c>
      <c r="AA209" s="18"/>
      <c r="AB209" s="18"/>
      <c r="AC209" s="18"/>
    </row>
    <row r="210" spans="6:29" s="17" customFormat="1" x14ac:dyDescent="0.2">
      <c r="F210" s="18"/>
      <c r="H210" s="19"/>
      <c r="I210" s="19"/>
      <c r="J210" s="20" t="str">
        <f t="shared" si="9"/>
        <v xml:space="preserve"> </v>
      </c>
      <c r="K210" s="19"/>
      <c r="L210" s="19"/>
      <c r="M210" s="28" t="str">
        <f>IF($L210&gt;0,IF($F210="F",1.11*$L210+VLOOKUP($G210,Ages!$A$3:$AG$10,31,0),1.35*$L210+VLOOKUP($G210,Ages!$A$12:$AG$19,31,0)),"")</f>
        <v/>
      </c>
      <c r="N210" s="19"/>
      <c r="O210" s="19"/>
      <c r="P210" s="20" t="str">
        <f t="shared" si="10"/>
        <v/>
      </c>
      <c r="Q210" s="19"/>
      <c r="R210" s="19"/>
      <c r="S210" s="20" t="str">
        <f>IF(AND(Q210&gt;0,R210&gt;0),IF($F210="F",IF(SUM($Q210,$R210)&lt;=35,1.33*($Q210+$R210)-0.013*POWER(($Q210+$R210),2)-2.5,0.546*($Q210+$R210)+9.7),1.21*($Q210+$R210)-0.008*POWER(($Q210+$R210),2)-VLOOKUP($G210,Ages!$A$12:$AD$19,30,0)),"")</f>
        <v/>
      </c>
      <c r="T210" s="18"/>
      <c r="X210" s="21" t="str">
        <f t="shared" si="11"/>
        <v xml:space="preserve"> </v>
      </c>
      <c r="AA210" s="18"/>
      <c r="AB210" s="18"/>
      <c r="AC210" s="18"/>
    </row>
    <row r="211" spans="6:29" s="17" customFormat="1" x14ac:dyDescent="0.2">
      <c r="F211" s="18"/>
      <c r="H211" s="19"/>
      <c r="I211" s="19"/>
      <c r="J211" s="20" t="str">
        <f t="shared" si="9"/>
        <v xml:space="preserve"> </v>
      </c>
      <c r="K211" s="19"/>
      <c r="L211" s="19"/>
      <c r="M211" s="28" t="str">
        <f>IF($L211&gt;0,IF($F211="F",1.11*$L211+VLOOKUP($G211,Ages!$A$3:$AG$10,31,0),1.35*$L211+VLOOKUP($G211,Ages!$A$12:$AG$19,31,0)),"")</f>
        <v/>
      </c>
      <c r="N211" s="19"/>
      <c r="O211" s="19"/>
      <c r="P211" s="20" t="str">
        <f t="shared" si="10"/>
        <v/>
      </c>
      <c r="Q211" s="19"/>
      <c r="R211" s="19"/>
      <c r="S211" s="20" t="str">
        <f>IF(AND(Q211&gt;0,R211&gt;0),IF($F211="F",IF(SUM($Q211,$R211)&lt;=35,1.33*($Q211+$R211)-0.013*POWER(($Q211+$R211),2)-2.5,0.546*($Q211+$R211)+9.7),1.21*($Q211+$R211)-0.008*POWER(($Q211+$R211),2)-VLOOKUP($G211,Ages!$A$12:$AD$19,30,0)),"")</f>
        <v/>
      </c>
      <c r="T211" s="18"/>
      <c r="X211" s="21" t="str">
        <f t="shared" si="11"/>
        <v xml:space="preserve"> </v>
      </c>
      <c r="AA211" s="18"/>
      <c r="AB211" s="18"/>
      <c r="AC211" s="18"/>
    </row>
    <row r="212" spans="6:29" s="17" customFormat="1" x14ac:dyDescent="0.2">
      <c r="F212" s="18"/>
      <c r="H212" s="19"/>
      <c r="I212" s="19"/>
      <c r="J212" s="20" t="str">
        <f t="shared" si="9"/>
        <v xml:space="preserve"> </v>
      </c>
      <c r="K212" s="19"/>
      <c r="L212" s="19"/>
      <c r="M212" s="28" t="str">
        <f>IF($L212&gt;0,IF($F212="F",1.11*$L212+VLOOKUP($G212,Ages!$A$3:$AG$10,31,0),1.35*$L212+VLOOKUP($G212,Ages!$A$12:$AG$19,31,0)),"")</f>
        <v/>
      </c>
      <c r="N212" s="19"/>
      <c r="O212" s="19"/>
      <c r="P212" s="20" t="str">
        <f t="shared" si="10"/>
        <v/>
      </c>
      <c r="Q212" s="19"/>
      <c r="R212" s="19"/>
      <c r="S212" s="20" t="str">
        <f>IF(AND(Q212&gt;0,R212&gt;0),IF($F212="F",IF(SUM($Q212,$R212)&lt;=35,1.33*($Q212+$R212)-0.013*POWER(($Q212+$R212),2)-2.5,0.546*($Q212+$R212)+9.7),1.21*($Q212+$R212)-0.008*POWER(($Q212+$R212),2)-VLOOKUP($G212,Ages!$A$12:$AD$19,30,0)),"")</f>
        <v/>
      </c>
      <c r="T212" s="18"/>
      <c r="X212" s="21" t="str">
        <f t="shared" si="11"/>
        <v xml:space="preserve"> </v>
      </c>
      <c r="AA212" s="18"/>
      <c r="AB212" s="18"/>
      <c r="AC212" s="18"/>
    </row>
    <row r="213" spans="6:29" s="17" customFormat="1" x14ac:dyDescent="0.2">
      <c r="F213" s="18"/>
      <c r="H213" s="19"/>
      <c r="I213" s="19"/>
      <c r="J213" s="20" t="str">
        <f t="shared" si="9"/>
        <v xml:space="preserve"> </v>
      </c>
      <c r="K213" s="19"/>
      <c r="L213" s="19"/>
      <c r="M213" s="28" t="str">
        <f>IF($L213&gt;0,IF($F213="F",1.11*$L213+VLOOKUP($G213,Ages!$A$3:$AG$10,31,0),1.35*$L213+VLOOKUP($G213,Ages!$A$12:$AG$19,31,0)),"")</f>
        <v/>
      </c>
      <c r="N213" s="19"/>
      <c r="O213" s="19"/>
      <c r="P213" s="20" t="str">
        <f t="shared" si="10"/>
        <v/>
      </c>
      <c r="Q213" s="19"/>
      <c r="R213" s="19"/>
      <c r="S213" s="20" t="str">
        <f>IF(AND(Q213&gt;0,R213&gt;0),IF($F213="F",IF(SUM($Q213,$R213)&lt;=35,1.33*($Q213+$R213)-0.013*POWER(($Q213+$R213),2)-2.5,0.546*($Q213+$R213)+9.7),1.21*($Q213+$R213)-0.008*POWER(($Q213+$R213),2)-VLOOKUP($G213,Ages!$A$12:$AD$19,30,0)),"")</f>
        <v/>
      </c>
      <c r="T213" s="18"/>
      <c r="X213" s="21" t="str">
        <f t="shared" si="11"/>
        <v xml:space="preserve"> </v>
      </c>
      <c r="AA213" s="18"/>
      <c r="AB213" s="18"/>
      <c r="AC213" s="18"/>
    </row>
    <row r="214" spans="6:29" s="17" customFormat="1" x14ac:dyDescent="0.2">
      <c r="F214" s="18"/>
      <c r="H214" s="19"/>
      <c r="I214" s="19"/>
      <c r="J214" s="20" t="str">
        <f t="shared" si="9"/>
        <v xml:space="preserve"> </v>
      </c>
      <c r="K214" s="19"/>
      <c r="L214" s="19"/>
      <c r="M214" s="28" t="str">
        <f>IF($L214&gt;0,IF($F214="F",1.11*$L214+VLOOKUP($G214,Ages!$A$3:$AG$10,31,0),1.35*$L214+VLOOKUP($G214,Ages!$A$12:$AG$19,31,0)),"")</f>
        <v/>
      </c>
      <c r="N214" s="19"/>
      <c r="O214" s="19"/>
      <c r="P214" s="20" t="str">
        <f t="shared" si="10"/>
        <v/>
      </c>
      <c r="Q214" s="19"/>
      <c r="R214" s="19"/>
      <c r="S214" s="20" t="str">
        <f>IF(AND(Q214&gt;0,R214&gt;0),IF($F214="F",IF(SUM($Q214,$R214)&lt;=35,1.33*($Q214+$R214)-0.013*POWER(($Q214+$R214),2)-2.5,0.546*($Q214+$R214)+9.7),1.21*($Q214+$R214)-0.008*POWER(($Q214+$R214),2)-VLOOKUP($G214,Ages!$A$12:$AD$19,30,0)),"")</f>
        <v/>
      </c>
      <c r="T214" s="18"/>
      <c r="X214" s="21" t="str">
        <f t="shared" si="11"/>
        <v xml:space="preserve"> </v>
      </c>
      <c r="AA214" s="18"/>
      <c r="AB214" s="18"/>
      <c r="AC214" s="18"/>
    </row>
    <row r="215" spans="6:29" s="17" customFormat="1" x14ac:dyDescent="0.2">
      <c r="F215" s="18"/>
      <c r="H215" s="19"/>
      <c r="I215" s="19"/>
      <c r="J215" s="20" t="str">
        <f t="shared" si="9"/>
        <v xml:space="preserve"> </v>
      </c>
      <c r="K215" s="19"/>
      <c r="L215" s="19"/>
      <c r="M215" s="28" t="str">
        <f>IF($L215&gt;0,IF($F215="F",1.11*$L215+VLOOKUP($G215,Ages!$A$3:$AG$10,31,0),1.35*$L215+VLOOKUP($G215,Ages!$A$12:$AG$19,31,0)),"")</f>
        <v/>
      </c>
      <c r="N215" s="19"/>
      <c r="O215" s="19"/>
      <c r="P215" s="20" t="str">
        <f t="shared" si="10"/>
        <v/>
      </c>
      <c r="Q215" s="19"/>
      <c r="R215" s="19"/>
      <c r="S215" s="20" t="str">
        <f>IF(AND(Q215&gt;0,R215&gt;0),IF($F215="F",IF(SUM($Q215,$R215)&lt;=35,1.33*($Q215+$R215)-0.013*POWER(($Q215+$R215),2)-2.5,0.546*($Q215+$R215)+9.7),1.21*($Q215+$R215)-0.008*POWER(($Q215+$R215),2)-VLOOKUP($G215,Ages!$A$12:$AD$19,30,0)),"")</f>
        <v/>
      </c>
      <c r="T215" s="18"/>
      <c r="X215" s="21" t="str">
        <f t="shared" si="11"/>
        <v xml:space="preserve"> </v>
      </c>
      <c r="AA215" s="18"/>
      <c r="AB215" s="18"/>
      <c r="AC215" s="18"/>
    </row>
    <row r="216" spans="6:29" s="17" customFormat="1" x14ac:dyDescent="0.2">
      <c r="F216" s="18"/>
      <c r="H216" s="19"/>
      <c r="I216" s="19"/>
      <c r="J216" s="20" t="str">
        <f t="shared" si="9"/>
        <v xml:space="preserve"> </v>
      </c>
      <c r="K216" s="19"/>
      <c r="L216" s="19"/>
      <c r="M216" s="28" t="str">
        <f>IF($L216&gt;0,IF($F216="F",1.11*$L216+VLOOKUP($G216,Ages!$A$3:$AG$10,31,0),1.35*$L216+VLOOKUP($G216,Ages!$A$12:$AG$19,31,0)),"")</f>
        <v/>
      </c>
      <c r="N216" s="19"/>
      <c r="O216" s="19"/>
      <c r="P216" s="20" t="str">
        <f t="shared" si="10"/>
        <v/>
      </c>
      <c r="Q216" s="19"/>
      <c r="R216" s="19"/>
      <c r="S216" s="20" t="str">
        <f>IF(AND(Q216&gt;0,R216&gt;0),IF($F216="F",IF(SUM($Q216,$R216)&lt;=35,1.33*($Q216+$R216)-0.013*POWER(($Q216+$R216),2)-2.5,0.546*($Q216+$R216)+9.7),1.21*($Q216+$R216)-0.008*POWER(($Q216+$R216),2)-VLOOKUP($G216,Ages!$A$12:$AD$19,30,0)),"")</f>
        <v/>
      </c>
      <c r="T216" s="18"/>
      <c r="X216" s="21" t="str">
        <f t="shared" si="11"/>
        <v xml:space="preserve"> </v>
      </c>
      <c r="AA216" s="18"/>
      <c r="AB216" s="18"/>
      <c r="AC216" s="18"/>
    </row>
    <row r="217" spans="6:29" s="17" customFormat="1" x14ac:dyDescent="0.2">
      <c r="F217" s="18"/>
      <c r="H217" s="19"/>
      <c r="I217" s="19"/>
      <c r="J217" s="20" t="str">
        <f t="shared" si="9"/>
        <v xml:space="preserve"> </v>
      </c>
      <c r="K217" s="19"/>
      <c r="L217" s="19"/>
      <c r="M217" s="28" t="str">
        <f>IF($L217&gt;0,IF($F217="F",1.11*$L217+VLOOKUP($G217,Ages!$A$3:$AG$10,31,0),1.35*$L217+VLOOKUP($G217,Ages!$A$12:$AG$19,31,0)),"")</f>
        <v/>
      </c>
      <c r="N217" s="19"/>
      <c r="O217" s="19"/>
      <c r="P217" s="20" t="str">
        <f t="shared" si="10"/>
        <v/>
      </c>
      <c r="Q217" s="19"/>
      <c r="R217" s="19"/>
      <c r="S217" s="20" t="str">
        <f>IF(AND(Q217&gt;0,R217&gt;0),IF($F217="F",IF(SUM($Q217,$R217)&lt;=35,1.33*($Q217+$R217)-0.013*POWER(($Q217+$R217),2)-2.5,0.546*($Q217+$R217)+9.7),1.21*($Q217+$R217)-0.008*POWER(($Q217+$R217),2)-VLOOKUP($G217,Ages!$A$12:$AD$19,30,0)),"")</f>
        <v/>
      </c>
      <c r="T217" s="18"/>
      <c r="X217" s="21" t="str">
        <f t="shared" si="11"/>
        <v xml:space="preserve"> </v>
      </c>
      <c r="AA217" s="18"/>
      <c r="AB217" s="18"/>
      <c r="AC217" s="18"/>
    </row>
    <row r="218" spans="6:29" s="17" customFormat="1" x14ac:dyDescent="0.2">
      <c r="F218" s="18"/>
      <c r="H218" s="19"/>
      <c r="I218" s="19"/>
      <c r="J218" s="20" t="str">
        <f t="shared" si="9"/>
        <v xml:space="preserve"> </v>
      </c>
      <c r="K218" s="19"/>
      <c r="L218" s="19"/>
      <c r="M218" s="28" t="str">
        <f>IF($L218&gt;0,IF($F218="F",1.11*$L218+VLOOKUP($G218,Ages!$A$3:$AG$10,31,0),1.35*$L218+VLOOKUP($G218,Ages!$A$12:$AG$19,31,0)),"")</f>
        <v/>
      </c>
      <c r="N218" s="19"/>
      <c r="O218" s="19"/>
      <c r="P218" s="20" t="str">
        <f t="shared" si="10"/>
        <v/>
      </c>
      <c r="Q218" s="19"/>
      <c r="R218" s="19"/>
      <c r="S218" s="20" t="str">
        <f>IF(AND(Q218&gt;0,R218&gt;0),IF($F218="F",IF(SUM($Q218,$R218)&lt;=35,1.33*($Q218+$R218)-0.013*POWER(($Q218+$R218),2)-2.5,0.546*($Q218+$R218)+9.7),1.21*($Q218+$R218)-0.008*POWER(($Q218+$R218),2)-VLOOKUP($G218,Ages!$A$12:$AD$19,30,0)),"")</f>
        <v/>
      </c>
      <c r="T218" s="18"/>
      <c r="X218" s="21" t="str">
        <f t="shared" si="11"/>
        <v xml:space="preserve"> </v>
      </c>
      <c r="AA218" s="18"/>
      <c r="AB218" s="18"/>
      <c r="AC218" s="18"/>
    </row>
    <row r="219" spans="6:29" s="17" customFormat="1" x14ac:dyDescent="0.2">
      <c r="F219" s="18"/>
      <c r="H219" s="19"/>
      <c r="I219" s="19"/>
      <c r="J219" s="20" t="str">
        <f t="shared" si="9"/>
        <v xml:space="preserve"> </v>
      </c>
      <c r="K219" s="19"/>
      <c r="L219" s="19"/>
      <c r="M219" s="28" t="str">
        <f>IF($L219&gt;0,IF($F219="F",1.11*$L219+VLOOKUP($G219,Ages!$A$3:$AG$10,31,0),1.35*$L219+VLOOKUP($G219,Ages!$A$12:$AG$19,31,0)),"")</f>
        <v/>
      </c>
      <c r="N219" s="19"/>
      <c r="O219" s="19"/>
      <c r="P219" s="20" t="str">
        <f t="shared" si="10"/>
        <v/>
      </c>
      <c r="Q219" s="19"/>
      <c r="R219" s="19"/>
      <c r="S219" s="20" t="str">
        <f>IF(AND(Q219&gt;0,R219&gt;0),IF($F219="F",IF(SUM($Q219,$R219)&lt;=35,1.33*($Q219+$R219)-0.013*POWER(($Q219+$R219),2)-2.5,0.546*($Q219+$R219)+9.7),1.21*($Q219+$R219)-0.008*POWER(($Q219+$R219),2)-VLOOKUP($G219,Ages!$A$12:$AD$19,30,0)),"")</f>
        <v/>
      </c>
      <c r="T219" s="18"/>
      <c r="X219" s="21" t="str">
        <f t="shared" si="11"/>
        <v xml:space="preserve"> </v>
      </c>
      <c r="AA219" s="18"/>
      <c r="AB219" s="18"/>
      <c r="AC219" s="18"/>
    </row>
    <row r="220" spans="6:29" s="17" customFormat="1" x14ac:dyDescent="0.2">
      <c r="F220" s="18"/>
      <c r="H220" s="19"/>
      <c r="I220" s="19"/>
      <c r="J220" s="20" t="str">
        <f t="shared" si="9"/>
        <v xml:space="preserve"> </v>
      </c>
      <c r="K220" s="19"/>
      <c r="L220" s="19"/>
      <c r="M220" s="28" t="str">
        <f>IF($L220&gt;0,IF($F220="F",1.11*$L220+VLOOKUP($G220,Ages!$A$3:$AG$10,31,0),1.35*$L220+VLOOKUP($G220,Ages!$A$12:$AG$19,31,0)),"")</f>
        <v/>
      </c>
      <c r="N220" s="19"/>
      <c r="O220" s="19"/>
      <c r="P220" s="20" t="str">
        <f t="shared" si="10"/>
        <v/>
      </c>
      <c r="Q220" s="19"/>
      <c r="R220" s="19"/>
      <c r="S220" s="20" t="str">
        <f>IF(AND(Q220&gt;0,R220&gt;0),IF($F220="F",IF(SUM($Q220,$R220)&lt;=35,1.33*($Q220+$R220)-0.013*POWER(($Q220+$R220),2)-2.5,0.546*($Q220+$R220)+9.7),1.21*($Q220+$R220)-0.008*POWER(($Q220+$R220),2)-VLOOKUP($G220,Ages!$A$12:$AD$19,30,0)),"")</f>
        <v/>
      </c>
      <c r="T220" s="18"/>
      <c r="X220" s="21" t="str">
        <f t="shared" si="11"/>
        <v xml:space="preserve"> </v>
      </c>
      <c r="AA220" s="18"/>
      <c r="AB220" s="18"/>
      <c r="AC220" s="18"/>
    </row>
    <row r="221" spans="6:29" s="17" customFormat="1" x14ac:dyDescent="0.2">
      <c r="F221" s="18"/>
      <c r="H221" s="19"/>
      <c r="I221" s="19"/>
      <c r="J221" s="20" t="str">
        <f t="shared" si="9"/>
        <v xml:space="preserve"> </v>
      </c>
      <c r="K221" s="19"/>
      <c r="L221" s="19"/>
      <c r="M221" s="28" t="str">
        <f>IF($L221&gt;0,IF($F221="F",1.11*$L221+VLOOKUP($G221,Ages!$A$3:$AG$10,31,0),1.35*$L221+VLOOKUP($G221,Ages!$A$12:$AG$19,31,0)),"")</f>
        <v/>
      </c>
      <c r="N221" s="19"/>
      <c r="O221" s="19"/>
      <c r="P221" s="20" t="str">
        <f t="shared" si="10"/>
        <v/>
      </c>
      <c r="Q221" s="19"/>
      <c r="R221" s="19"/>
      <c r="S221" s="20" t="str">
        <f>IF(AND(Q221&gt;0,R221&gt;0),IF($F221="F",IF(SUM($Q221,$R221)&lt;=35,1.33*($Q221+$R221)-0.013*POWER(($Q221+$R221),2)-2.5,0.546*($Q221+$R221)+9.7),1.21*($Q221+$R221)-0.008*POWER(($Q221+$R221),2)-VLOOKUP($G221,Ages!$A$12:$AD$19,30,0)),"")</f>
        <v/>
      </c>
      <c r="T221" s="18"/>
      <c r="X221" s="21" t="str">
        <f t="shared" si="11"/>
        <v xml:space="preserve"> </v>
      </c>
      <c r="AA221" s="18"/>
      <c r="AB221" s="18"/>
      <c r="AC221" s="18"/>
    </row>
    <row r="222" spans="6:29" s="17" customFormat="1" x14ac:dyDescent="0.2">
      <c r="F222" s="18"/>
      <c r="H222" s="19"/>
      <c r="I222" s="19"/>
      <c r="J222" s="20" t="str">
        <f t="shared" si="9"/>
        <v xml:space="preserve"> </v>
      </c>
      <c r="K222" s="19"/>
      <c r="L222" s="19"/>
      <c r="M222" s="28" t="str">
        <f>IF($L222&gt;0,IF($F222="F",1.11*$L222+VLOOKUP($G222,Ages!$A$3:$AG$10,31,0),1.35*$L222+VLOOKUP($G222,Ages!$A$12:$AG$19,31,0)),"")</f>
        <v/>
      </c>
      <c r="N222" s="19"/>
      <c r="O222" s="19"/>
      <c r="P222" s="20" t="str">
        <f t="shared" si="10"/>
        <v/>
      </c>
      <c r="Q222" s="19"/>
      <c r="R222" s="19"/>
      <c r="S222" s="20" t="str">
        <f>IF(AND(Q222&gt;0,R222&gt;0),IF($F222="F",IF(SUM($Q222,$R222)&lt;=35,1.33*($Q222+$R222)-0.013*POWER(($Q222+$R222),2)-2.5,0.546*($Q222+$R222)+9.7),1.21*($Q222+$R222)-0.008*POWER(($Q222+$R222),2)-VLOOKUP($G222,Ages!$A$12:$AD$19,30,0)),"")</f>
        <v/>
      </c>
      <c r="T222" s="18"/>
      <c r="X222" s="21" t="str">
        <f t="shared" si="11"/>
        <v xml:space="preserve"> </v>
      </c>
      <c r="AA222" s="18"/>
      <c r="AB222" s="18"/>
      <c r="AC222" s="18"/>
    </row>
    <row r="223" spans="6:29" s="17" customFormat="1" x14ac:dyDescent="0.2">
      <c r="F223" s="18"/>
      <c r="H223" s="19"/>
      <c r="I223" s="19"/>
      <c r="J223" s="20" t="str">
        <f t="shared" si="9"/>
        <v xml:space="preserve"> </v>
      </c>
      <c r="K223" s="19"/>
      <c r="L223" s="19"/>
      <c r="M223" s="28" t="str">
        <f>IF($L223&gt;0,IF($F223="F",1.11*$L223+VLOOKUP($G223,Ages!$A$3:$AG$10,31,0),1.35*$L223+VLOOKUP($G223,Ages!$A$12:$AG$19,31,0)),"")</f>
        <v/>
      </c>
      <c r="N223" s="19"/>
      <c r="O223" s="19"/>
      <c r="P223" s="20" t="str">
        <f t="shared" si="10"/>
        <v/>
      </c>
      <c r="Q223" s="19"/>
      <c r="R223" s="19"/>
      <c r="S223" s="20" t="str">
        <f>IF(AND(Q223&gt;0,R223&gt;0),IF($F223="F",IF(SUM($Q223,$R223)&lt;=35,1.33*($Q223+$R223)-0.013*POWER(($Q223+$R223),2)-2.5,0.546*($Q223+$R223)+9.7),1.21*($Q223+$R223)-0.008*POWER(($Q223+$R223),2)-VLOOKUP($G223,Ages!$A$12:$AD$19,30,0)),"")</f>
        <v/>
      </c>
      <c r="T223" s="18"/>
      <c r="X223" s="21" t="str">
        <f t="shared" si="11"/>
        <v xml:space="preserve"> </v>
      </c>
      <c r="AA223" s="18"/>
      <c r="AB223" s="18"/>
      <c r="AC223" s="18"/>
    </row>
    <row r="224" spans="6:29" s="17" customFormat="1" x14ac:dyDescent="0.2">
      <c r="F224" s="18"/>
      <c r="H224" s="19"/>
      <c r="I224" s="19"/>
      <c r="J224" s="20" t="str">
        <f t="shared" si="9"/>
        <v xml:space="preserve"> </v>
      </c>
      <c r="K224" s="19"/>
      <c r="L224" s="19"/>
      <c r="M224" s="28" t="str">
        <f>IF($L224&gt;0,IF($F224="F",1.11*$L224+VLOOKUP($G224,Ages!$A$3:$AG$10,31,0),1.35*$L224+VLOOKUP($G224,Ages!$A$12:$AG$19,31,0)),"")</f>
        <v/>
      </c>
      <c r="N224" s="19"/>
      <c r="O224" s="19"/>
      <c r="P224" s="20" t="str">
        <f t="shared" si="10"/>
        <v/>
      </c>
      <c r="Q224" s="19"/>
      <c r="R224" s="19"/>
      <c r="S224" s="20" t="str">
        <f>IF(AND(Q224&gt;0,R224&gt;0),IF($F224="F",IF(SUM($Q224,$R224)&lt;=35,1.33*($Q224+$R224)-0.013*POWER(($Q224+$R224),2)-2.5,0.546*($Q224+$R224)+9.7),1.21*($Q224+$R224)-0.008*POWER(($Q224+$R224),2)-VLOOKUP($G224,Ages!$A$12:$AD$19,30,0)),"")</f>
        <v/>
      </c>
      <c r="T224" s="18"/>
      <c r="X224" s="21" t="str">
        <f t="shared" si="11"/>
        <v xml:space="preserve"> </v>
      </c>
      <c r="AA224" s="18"/>
      <c r="AB224" s="18"/>
      <c r="AC224" s="18"/>
    </row>
    <row r="225" spans="6:29" s="17" customFormat="1" x14ac:dyDescent="0.2">
      <c r="F225" s="18"/>
      <c r="H225" s="19"/>
      <c r="I225" s="19"/>
      <c r="J225" s="20" t="str">
        <f t="shared" si="9"/>
        <v xml:space="preserve"> </v>
      </c>
      <c r="K225" s="19"/>
      <c r="L225" s="19"/>
      <c r="M225" s="28" t="str">
        <f>IF($L225&gt;0,IF($F225="F",1.11*$L225+VLOOKUP($G225,Ages!$A$3:$AG$10,31,0),1.35*$L225+VLOOKUP($G225,Ages!$A$12:$AG$19,31,0)),"")</f>
        <v/>
      </c>
      <c r="N225" s="19"/>
      <c r="O225" s="19"/>
      <c r="P225" s="20" t="str">
        <f t="shared" si="10"/>
        <v/>
      </c>
      <c r="Q225" s="19"/>
      <c r="R225" s="19"/>
      <c r="S225" s="20" t="str">
        <f>IF(AND(Q225&gt;0,R225&gt;0),IF($F225="F",IF(SUM($Q225,$R225)&lt;=35,1.33*($Q225+$R225)-0.013*POWER(($Q225+$R225),2)-2.5,0.546*($Q225+$R225)+9.7),1.21*($Q225+$R225)-0.008*POWER(($Q225+$R225),2)-VLOOKUP($G225,Ages!$A$12:$AD$19,30,0)),"")</f>
        <v/>
      </c>
      <c r="T225" s="18"/>
      <c r="X225" s="21" t="str">
        <f t="shared" si="11"/>
        <v xml:space="preserve"> </v>
      </c>
      <c r="AA225" s="18"/>
      <c r="AB225" s="18"/>
      <c r="AC225" s="18"/>
    </row>
    <row r="226" spans="6:29" s="17" customFormat="1" x14ac:dyDescent="0.2">
      <c r="F226" s="18"/>
      <c r="H226" s="19"/>
      <c r="I226" s="19"/>
      <c r="J226" s="20" t="str">
        <f t="shared" si="9"/>
        <v xml:space="preserve"> </v>
      </c>
      <c r="K226" s="19"/>
      <c r="L226" s="19"/>
      <c r="M226" s="28" t="str">
        <f>IF($L226&gt;0,IF($F226="F",1.11*$L226+VLOOKUP($G226,Ages!$A$3:$AG$10,31,0),1.35*$L226+VLOOKUP($G226,Ages!$A$12:$AG$19,31,0)),"")</f>
        <v/>
      </c>
      <c r="N226" s="19"/>
      <c r="O226" s="19"/>
      <c r="P226" s="20" t="str">
        <f t="shared" si="10"/>
        <v/>
      </c>
      <c r="Q226" s="19"/>
      <c r="R226" s="19"/>
      <c r="S226" s="20" t="str">
        <f>IF(AND(Q226&gt;0,R226&gt;0),IF($F226="F",IF(SUM($Q226,$R226)&lt;=35,1.33*($Q226+$R226)-0.013*POWER(($Q226+$R226),2)-2.5,0.546*($Q226+$R226)+9.7),1.21*($Q226+$R226)-0.008*POWER(($Q226+$R226),2)-VLOOKUP($G226,Ages!$A$12:$AD$19,30,0)),"")</f>
        <v/>
      </c>
      <c r="T226" s="18"/>
      <c r="X226" s="21" t="str">
        <f t="shared" si="11"/>
        <v xml:space="preserve"> </v>
      </c>
      <c r="AA226" s="18"/>
      <c r="AB226" s="18"/>
      <c r="AC226" s="18"/>
    </row>
    <row r="227" spans="6:29" s="17" customFormat="1" x14ac:dyDescent="0.2">
      <c r="F227" s="18"/>
      <c r="H227" s="19"/>
      <c r="I227" s="19"/>
      <c r="J227" s="20" t="str">
        <f t="shared" si="9"/>
        <v xml:space="preserve"> </v>
      </c>
      <c r="K227" s="19"/>
      <c r="L227" s="19"/>
      <c r="M227" s="28" t="str">
        <f>IF($L227&gt;0,IF($F227="F",1.11*$L227+VLOOKUP($G227,Ages!$A$3:$AG$10,31,0),1.35*$L227+VLOOKUP($G227,Ages!$A$12:$AG$19,31,0)),"")</f>
        <v/>
      </c>
      <c r="N227" s="19"/>
      <c r="O227" s="19"/>
      <c r="P227" s="20" t="str">
        <f t="shared" si="10"/>
        <v/>
      </c>
      <c r="Q227" s="19"/>
      <c r="R227" s="19"/>
      <c r="S227" s="20" t="str">
        <f>IF(AND(Q227&gt;0,R227&gt;0),IF($F227="F",IF(SUM($Q227,$R227)&lt;=35,1.33*($Q227+$R227)-0.013*POWER(($Q227+$R227),2)-2.5,0.546*($Q227+$R227)+9.7),1.21*($Q227+$R227)-0.008*POWER(($Q227+$R227),2)-VLOOKUP($G227,Ages!$A$12:$AD$19,30,0)),"")</f>
        <v/>
      </c>
      <c r="T227" s="18"/>
      <c r="X227" s="21" t="str">
        <f t="shared" si="11"/>
        <v xml:space="preserve"> </v>
      </c>
      <c r="AA227" s="18"/>
      <c r="AB227" s="18"/>
      <c r="AC227" s="18"/>
    </row>
    <row r="228" spans="6:29" s="17" customFormat="1" x14ac:dyDescent="0.2">
      <c r="F228" s="18"/>
      <c r="H228" s="19"/>
      <c r="I228" s="19"/>
      <c r="J228" s="20" t="str">
        <f t="shared" si="9"/>
        <v xml:space="preserve"> </v>
      </c>
      <c r="K228" s="19"/>
      <c r="L228" s="19"/>
      <c r="M228" s="28" t="str">
        <f>IF($L228&gt;0,IF($F228="F",1.11*$L228+VLOOKUP($G228,Ages!$A$3:$AG$10,31,0),1.35*$L228+VLOOKUP($G228,Ages!$A$12:$AG$19,31,0)),"")</f>
        <v/>
      </c>
      <c r="N228" s="19"/>
      <c r="O228" s="19"/>
      <c r="P228" s="20" t="str">
        <f t="shared" si="10"/>
        <v/>
      </c>
      <c r="Q228" s="19"/>
      <c r="R228" s="19"/>
      <c r="S228" s="20" t="str">
        <f>IF(AND(Q228&gt;0,R228&gt;0),IF($F228="F",IF(SUM($Q228,$R228)&lt;=35,1.33*($Q228+$R228)-0.013*POWER(($Q228+$R228),2)-2.5,0.546*($Q228+$R228)+9.7),1.21*($Q228+$R228)-0.008*POWER(($Q228+$R228),2)-VLOOKUP($G228,Ages!$A$12:$AD$19,30,0)),"")</f>
        <v/>
      </c>
      <c r="T228" s="18"/>
      <c r="X228" s="21" t="str">
        <f t="shared" si="11"/>
        <v xml:space="preserve"> </v>
      </c>
      <c r="AA228" s="18"/>
      <c r="AB228" s="18"/>
      <c r="AC228" s="18"/>
    </row>
    <row r="229" spans="6:29" s="17" customFormat="1" x14ac:dyDescent="0.2">
      <c r="F229" s="18"/>
      <c r="H229" s="19"/>
      <c r="I229" s="19"/>
      <c r="J229" s="20" t="str">
        <f t="shared" si="9"/>
        <v xml:space="preserve"> </v>
      </c>
      <c r="K229" s="19"/>
      <c r="L229" s="19"/>
      <c r="M229" s="28" t="str">
        <f>IF($L229&gt;0,IF($F229="F",1.11*$L229+VLOOKUP($G229,Ages!$A$3:$AG$10,31,0),1.35*$L229+VLOOKUP($G229,Ages!$A$12:$AG$19,31,0)),"")</f>
        <v/>
      </c>
      <c r="N229" s="19"/>
      <c r="O229" s="19"/>
      <c r="P229" s="20" t="str">
        <f t="shared" si="10"/>
        <v/>
      </c>
      <c r="Q229" s="19"/>
      <c r="R229" s="19"/>
      <c r="S229" s="20" t="str">
        <f>IF(AND(Q229&gt;0,R229&gt;0),IF($F229="F",IF(SUM($Q229,$R229)&lt;=35,1.33*($Q229+$R229)-0.013*POWER(($Q229+$R229),2)-2.5,0.546*($Q229+$R229)+9.7),1.21*($Q229+$R229)-0.008*POWER(($Q229+$R229),2)-VLOOKUP($G229,Ages!$A$12:$AD$19,30,0)),"")</f>
        <v/>
      </c>
      <c r="T229" s="18"/>
      <c r="X229" s="21" t="str">
        <f t="shared" si="11"/>
        <v xml:space="preserve"> </v>
      </c>
      <c r="AA229" s="18"/>
      <c r="AB229" s="18"/>
      <c r="AC229" s="18"/>
    </row>
    <row r="230" spans="6:29" s="17" customFormat="1" x14ac:dyDescent="0.2">
      <c r="F230" s="18"/>
      <c r="H230" s="19"/>
      <c r="I230" s="19"/>
      <c r="J230" s="20" t="str">
        <f t="shared" si="9"/>
        <v xml:space="preserve"> </v>
      </c>
      <c r="K230" s="19"/>
      <c r="L230" s="19"/>
      <c r="M230" s="28" t="str">
        <f>IF($L230&gt;0,IF($F230="F",1.11*$L230+VLOOKUP($G230,Ages!$A$3:$AG$10,31,0),1.35*$L230+VLOOKUP($G230,Ages!$A$12:$AG$19,31,0)),"")</f>
        <v/>
      </c>
      <c r="N230" s="19"/>
      <c r="O230" s="19"/>
      <c r="P230" s="20" t="str">
        <f t="shared" si="10"/>
        <v/>
      </c>
      <c r="Q230" s="19"/>
      <c r="R230" s="19"/>
      <c r="S230" s="20" t="str">
        <f>IF(AND(Q230&gt;0,R230&gt;0),IF($F230="F",IF(SUM($Q230,$R230)&lt;=35,1.33*($Q230+$R230)-0.013*POWER(($Q230+$R230),2)-2.5,0.546*($Q230+$R230)+9.7),1.21*($Q230+$R230)-0.008*POWER(($Q230+$R230),2)-VLOOKUP($G230,Ages!$A$12:$AD$19,30,0)),"")</f>
        <v/>
      </c>
      <c r="T230" s="18"/>
      <c r="X230" s="21" t="str">
        <f t="shared" si="11"/>
        <v xml:space="preserve"> </v>
      </c>
      <c r="AA230" s="18"/>
      <c r="AB230" s="18"/>
      <c r="AC230" s="18"/>
    </row>
    <row r="231" spans="6:29" s="17" customFormat="1" x14ac:dyDescent="0.2">
      <c r="F231" s="18"/>
      <c r="H231" s="19"/>
      <c r="I231" s="19"/>
      <c r="J231" s="20" t="str">
        <f t="shared" si="9"/>
        <v xml:space="preserve"> </v>
      </c>
      <c r="K231" s="19"/>
      <c r="L231" s="19"/>
      <c r="M231" s="28" t="str">
        <f>IF($L231&gt;0,IF($F231="F",1.11*$L231+VLOOKUP($G231,Ages!$A$3:$AG$10,31,0),1.35*$L231+VLOOKUP($G231,Ages!$A$12:$AG$19,31,0)),"")</f>
        <v/>
      </c>
      <c r="N231" s="19"/>
      <c r="O231" s="19"/>
      <c r="P231" s="20" t="str">
        <f t="shared" si="10"/>
        <v/>
      </c>
      <c r="Q231" s="19"/>
      <c r="R231" s="19"/>
      <c r="S231" s="20" t="str">
        <f>IF(AND(Q231&gt;0,R231&gt;0),IF($F231="F",IF(SUM($Q231,$R231)&lt;=35,1.33*($Q231+$R231)-0.013*POWER(($Q231+$R231),2)-2.5,0.546*($Q231+$R231)+9.7),1.21*($Q231+$R231)-0.008*POWER(($Q231+$R231),2)-VLOOKUP($G231,Ages!$A$12:$AD$19,30,0)),"")</f>
        <v/>
      </c>
      <c r="T231" s="18"/>
      <c r="X231" s="21" t="str">
        <f t="shared" si="11"/>
        <v xml:space="preserve"> </v>
      </c>
      <c r="AA231" s="18"/>
      <c r="AB231" s="18"/>
      <c r="AC231" s="18"/>
    </row>
    <row r="232" spans="6:29" s="17" customFormat="1" x14ac:dyDescent="0.2">
      <c r="F232" s="18"/>
      <c r="H232" s="19"/>
      <c r="I232" s="19"/>
      <c r="J232" s="20" t="str">
        <f t="shared" si="9"/>
        <v xml:space="preserve"> </v>
      </c>
      <c r="K232" s="19"/>
      <c r="L232" s="19"/>
      <c r="M232" s="28" t="str">
        <f>IF($L232&gt;0,IF($F232="F",1.11*$L232+VLOOKUP($G232,Ages!$A$3:$AG$10,31,0),1.35*$L232+VLOOKUP($G232,Ages!$A$12:$AG$19,31,0)),"")</f>
        <v/>
      </c>
      <c r="N232" s="19"/>
      <c r="O232" s="19"/>
      <c r="P232" s="20" t="str">
        <f t="shared" si="10"/>
        <v/>
      </c>
      <c r="Q232" s="19"/>
      <c r="R232" s="19"/>
      <c r="S232" s="20" t="str">
        <f>IF(AND(Q232&gt;0,R232&gt;0),IF($F232="F",IF(SUM($Q232,$R232)&lt;=35,1.33*($Q232+$R232)-0.013*POWER(($Q232+$R232),2)-2.5,0.546*($Q232+$R232)+9.7),1.21*($Q232+$R232)-0.008*POWER(($Q232+$R232),2)-VLOOKUP($G232,Ages!$A$12:$AD$19,30,0)),"")</f>
        <v/>
      </c>
      <c r="T232" s="18"/>
      <c r="X232" s="21" t="str">
        <f t="shared" si="11"/>
        <v xml:space="preserve"> </v>
      </c>
      <c r="AA232" s="18"/>
      <c r="AB232" s="18"/>
      <c r="AC232" s="18"/>
    </row>
    <row r="233" spans="6:29" s="17" customFormat="1" x14ac:dyDescent="0.2">
      <c r="F233" s="18"/>
      <c r="H233" s="19"/>
      <c r="I233" s="19"/>
      <c r="J233" s="20" t="str">
        <f t="shared" si="9"/>
        <v xml:space="preserve"> </v>
      </c>
      <c r="K233" s="19"/>
      <c r="L233" s="19"/>
      <c r="M233" s="28" t="str">
        <f>IF($L233&gt;0,IF($F233="F",1.11*$L233+VLOOKUP($G233,Ages!$A$3:$AG$10,31,0),1.35*$L233+VLOOKUP($G233,Ages!$A$12:$AG$19,31,0)),"")</f>
        <v/>
      </c>
      <c r="N233" s="19"/>
      <c r="O233" s="19"/>
      <c r="P233" s="20" t="str">
        <f t="shared" si="10"/>
        <v/>
      </c>
      <c r="Q233" s="19"/>
      <c r="R233" s="19"/>
      <c r="S233" s="20" t="str">
        <f>IF(AND(Q233&gt;0,R233&gt;0),IF($F233="F",IF(SUM($Q233,$R233)&lt;=35,1.33*($Q233+$R233)-0.013*POWER(($Q233+$R233),2)-2.5,0.546*($Q233+$R233)+9.7),1.21*($Q233+$R233)-0.008*POWER(($Q233+$R233),2)-VLOOKUP($G233,Ages!$A$12:$AD$19,30,0)),"")</f>
        <v/>
      </c>
      <c r="T233" s="18"/>
      <c r="X233" s="21" t="str">
        <f t="shared" si="11"/>
        <v xml:space="preserve"> </v>
      </c>
      <c r="AA233" s="18"/>
      <c r="AB233" s="18"/>
      <c r="AC233" s="18"/>
    </row>
    <row r="234" spans="6:29" s="17" customFormat="1" x14ac:dyDescent="0.2">
      <c r="F234" s="18"/>
      <c r="H234" s="19"/>
      <c r="I234" s="19"/>
      <c r="J234" s="20" t="str">
        <f t="shared" si="9"/>
        <v xml:space="preserve"> </v>
      </c>
      <c r="K234" s="19"/>
      <c r="L234" s="19"/>
      <c r="M234" s="28" t="str">
        <f>IF($L234&gt;0,IF($F234="F",1.11*$L234+VLOOKUP($G234,Ages!$A$3:$AG$10,31,0),1.35*$L234+VLOOKUP($G234,Ages!$A$12:$AG$19,31,0)),"")</f>
        <v/>
      </c>
      <c r="N234" s="19"/>
      <c r="O234" s="19"/>
      <c r="P234" s="20" t="str">
        <f t="shared" si="10"/>
        <v/>
      </c>
      <c r="Q234" s="19"/>
      <c r="R234" s="19"/>
      <c r="S234" s="20" t="str">
        <f>IF(AND(Q234&gt;0,R234&gt;0),IF($F234="F",IF(SUM($Q234,$R234)&lt;=35,1.33*($Q234+$R234)-0.013*POWER(($Q234+$R234),2)-2.5,0.546*($Q234+$R234)+9.7),1.21*($Q234+$R234)-0.008*POWER(($Q234+$R234),2)-VLOOKUP($G234,Ages!$A$12:$AD$19,30,0)),"")</f>
        <v/>
      </c>
      <c r="T234" s="18"/>
      <c r="X234" s="21" t="str">
        <f t="shared" si="11"/>
        <v xml:space="preserve"> </v>
      </c>
      <c r="AA234" s="18"/>
      <c r="AB234" s="18"/>
      <c r="AC234" s="18"/>
    </row>
    <row r="235" spans="6:29" s="17" customFormat="1" x14ac:dyDescent="0.2">
      <c r="F235" s="18"/>
      <c r="H235" s="19"/>
      <c r="I235" s="19"/>
      <c r="J235" s="20" t="str">
        <f t="shared" si="9"/>
        <v xml:space="preserve"> </v>
      </c>
      <c r="K235" s="19"/>
      <c r="L235" s="19"/>
      <c r="M235" s="28" t="str">
        <f>IF($L235&gt;0,IF($F235="F",1.11*$L235+VLOOKUP($G235,Ages!$A$3:$AG$10,31,0),1.35*$L235+VLOOKUP($G235,Ages!$A$12:$AG$19,31,0)),"")</f>
        <v/>
      </c>
      <c r="N235" s="19"/>
      <c r="O235" s="19"/>
      <c r="P235" s="20" t="str">
        <f t="shared" si="10"/>
        <v/>
      </c>
      <c r="Q235" s="19"/>
      <c r="R235" s="19"/>
      <c r="S235" s="20" t="str">
        <f>IF(AND(Q235&gt;0,R235&gt;0),IF($F235="F",IF(SUM($Q235,$R235)&lt;=35,1.33*($Q235+$R235)-0.013*POWER(($Q235+$R235),2)-2.5,0.546*($Q235+$R235)+9.7),1.21*($Q235+$R235)-0.008*POWER(($Q235+$R235),2)-VLOOKUP($G235,Ages!$A$12:$AD$19,30,0)),"")</f>
        <v/>
      </c>
      <c r="T235" s="18"/>
      <c r="X235" s="21" t="str">
        <f t="shared" si="11"/>
        <v xml:space="preserve"> </v>
      </c>
      <c r="AA235" s="18"/>
      <c r="AB235" s="18"/>
      <c r="AC235" s="18"/>
    </row>
    <row r="236" spans="6:29" s="17" customFormat="1" x14ac:dyDescent="0.2">
      <c r="F236" s="18"/>
      <c r="H236" s="19"/>
      <c r="I236" s="19"/>
      <c r="J236" s="20" t="str">
        <f t="shared" si="9"/>
        <v xml:space="preserve"> </v>
      </c>
      <c r="K236" s="19"/>
      <c r="L236" s="19"/>
      <c r="M236" s="28" t="str">
        <f>IF($L236&gt;0,IF($F236="F",1.11*$L236+VLOOKUP($G236,Ages!$A$3:$AG$10,31,0),1.35*$L236+VLOOKUP($G236,Ages!$A$12:$AG$19,31,0)),"")</f>
        <v/>
      </c>
      <c r="N236" s="19"/>
      <c r="O236" s="19"/>
      <c r="P236" s="20" t="str">
        <f t="shared" si="10"/>
        <v/>
      </c>
      <c r="Q236" s="19"/>
      <c r="R236" s="19"/>
      <c r="S236" s="20" t="str">
        <f>IF(AND(Q236&gt;0,R236&gt;0),IF($F236="F",IF(SUM($Q236,$R236)&lt;=35,1.33*($Q236+$R236)-0.013*POWER(($Q236+$R236),2)-2.5,0.546*($Q236+$R236)+9.7),1.21*($Q236+$R236)-0.008*POWER(($Q236+$R236),2)-VLOOKUP($G236,Ages!$A$12:$AD$19,30,0)),"")</f>
        <v/>
      </c>
      <c r="T236" s="18"/>
      <c r="X236" s="21" t="str">
        <f t="shared" si="11"/>
        <v xml:space="preserve"> </v>
      </c>
      <c r="AA236" s="18"/>
      <c r="AB236" s="18"/>
      <c r="AC236" s="18"/>
    </row>
    <row r="237" spans="6:29" s="17" customFormat="1" x14ac:dyDescent="0.2">
      <c r="F237" s="18"/>
      <c r="H237" s="19"/>
      <c r="I237" s="19"/>
      <c r="J237" s="20" t="str">
        <f t="shared" si="9"/>
        <v xml:space="preserve"> </v>
      </c>
      <c r="K237" s="19"/>
      <c r="L237" s="19"/>
      <c r="M237" s="28" t="str">
        <f>IF($L237&gt;0,IF($F237="F",1.11*$L237+VLOOKUP($G237,Ages!$A$3:$AG$10,31,0),1.35*$L237+VLOOKUP($G237,Ages!$A$12:$AG$19,31,0)),"")</f>
        <v/>
      </c>
      <c r="N237" s="19"/>
      <c r="O237" s="19"/>
      <c r="P237" s="20" t="str">
        <f t="shared" si="10"/>
        <v/>
      </c>
      <c r="Q237" s="19"/>
      <c r="R237" s="19"/>
      <c r="S237" s="20" t="str">
        <f>IF(AND(Q237&gt;0,R237&gt;0),IF($F237="F",IF(SUM($Q237,$R237)&lt;=35,1.33*($Q237+$R237)-0.013*POWER(($Q237+$R237),2)-2.5,0.546*($Q237+$R237)+9.7),1.21*($Q237+$R237)-0.008*POWER(($Q237+$R237),2)-VLOOKUP($G237,Ages!$A$12:$AD$19,30,0)),"")</f>
        <v/>
      </c>
      <c r="T237" s="18"/>
      <c r="X237" s="21" t="str">
        <f t="shared" si="11"/>
        <v xml:space="preserve"> </v>
      </c>
      <c r="AA237" s="18"/>
      <c r="AB237" s="18"/>
      <c r="AC237" s="18"/>
    </row>
    <row r="238" spans="6:29" s="17" customFormat="1" x14ac:dyDescent="0.2">
      <c r="F238" s="18"/>
      <c r="H238" s="19"/>
      <c r="I238" s="19"/>
      <c r="J238" s="20" t="str">
        <f t="shared" si="9"/>
        <v xml:space="preserve"> </v>
      </c>
      <c r="K238" s="19"/>
      <c r="L238" s="19"/>
      <c r="M238" s="28" t="str">
        <f>IF($L238&gt;0,IF($F238="F",1.11*$L238+VLOOKUP($G238,Ages!$A$3:$AG$10,31,0),1.35*$L238+VLOOKUP($G238,Ages!$A$12:$AG$19,31,0)),"")</f>
        <v/>
      </c>
      <c r="N238" s="19"/>
      <c r="O238" s="19"/>
      <c r="P238" s="20" t="str">
        <f t="shared" si="10"/>
        <v/>
      </c>
      <c r="Q238" s="19"/>
      <c r="R238" s="19"/>
      <c r="S238" s="20" t="str">
        <f>IF(AND(Q238&gt;0,R238&gt;0),IF($F238="F",IF(SUM($Q238,$R238)&lt;=35,1.33*($Q238+$R238)-0.013*POWER(($Q238+$R238),2)-2.5,0.546*($Q238+$R238)+9.7),1.21*($Q238+$R238)-0.008*POWER(($Q238+$R238),2)-VLOOKUP($G238,Ages!$A$12:$AD$19,30,0)),"")</f>
        <v/>
      </c>
      <c r="T238" s="18"/>
      <c r="X238" s="21" t="str">
        <f t="shared" si="11"/>
        <v xml:space="preserve"> </v>
      </c>
      <c r="AA238" s="18"/>
      <c r="AB238" s="18"/>
      <c r="AC238" s="18"/>
    </row>
    <row r="239" spans="6:29" s="17" customFormat="1" x14ac:dyDescent="0.2">
      <c r="F239" s="18"/>
      <c r="H239" s="19"/>
      <c r="I239" s="19"/>
      <c r="J239" s="20" t="str">
        <f t="shared" si="9"/>
        <v xml:space="preserve"> </v>
      </c>
      <c r="K239" s="19"/>
      <c r="L239" s="19"/>
      <c r="M239" s="28" t="str">
        <f>IF($L239&gt;0,IF($F239="F",1.11*$L239+VLOOKUP($G239,Ages!$A$3:$AG$10,31,0),1.35*$L239+VLOOKUP($G239,Ages!$A$12:$AG$19,31,0)),"")</f>
        <v/>
      </c>
      <c r="N239" s="19"/>
      <c r="O239" s="19"/>
      <c r="P239" s="20" t="str">
        <f t="shared" si="10"/>
        <v/>
      </c>
      <c r="Q239" s="19"/>
      <c r="R239" s="19"/>
      <c r="S239" s="20" t="str">
        <f>IF(AND(Q239&gt;0,R239&gt;0),IF($F239="F",IF(SUM($Q239,$R239)&lt;=35,1.33*($Q239+$R239)-0.013*POWER(($Q239+$R239),2)-2.5,0.546*($Q239+$R239)+9.7),1.21*($Q239+$R239)-0.008*POWER(($Q239+$R239),2)-VLOOKUP($G239,Ages!$A$12:$AD$19,30,0)),"")</f>
        <v/>
      </c>
      <c r="T239" s="18"/>
      <c r="X239" s="21" t="str">
        <f t="shared" si="11"/>
        <v xml:space="preserve"> </v>
      </c>
      <c r="AA239" s="18"/>
      <c r="AB239" s="18"/>
      <c r="AC239" s="18"/>
    </row>
    <row r="240" spans="6:29" s="17" customFormat="1" x14ac:dyDescent="0.2">
      <c r="F240" s="18"/>
      <c r="H240" s="19"/>
      <c r="I240" s="19"/>
      <c r="J240" s="20" t="str">
        <f t="shared" si="9"/>
        <v xml:space="preserve"> </v>
      </c>
      <c r="K240" s="19"/>
      <c r="L240" s="19"/>
      <c r="M240" s="28" t="str">
        <f>IF($L240&gt;0,IF($F240="F",1.11*$L240+VLOOKUP($G240,Ages!$A$3:$AG$10,31,0),1.35*$L240+VLOOKUP($G240,Ages!$A$12:$AG$19,31,0)),"")</f>
        <v/>
      </c>
      <c r="N240" s="19"/>
      <c r="O240" s="19"/>
      <c r="P240" s="20" t="str">
        <f t="shared" si="10"/>
        <v/>
      </c>
      <c r="Q240" s="19"/>
      <c r="R240" s="19"/>
      <c r="S240" s="20" t="str">
        <f>IF(AND(Q240&gt;0,R240&gt;0),IF($F240="F",IF(SUM($Q240,$R240)&lt;=35,1.33*($Q240+$R240)-0.013*POWER(($Q240+$R240),2)-2.5,0.546*($Q240+$R240)+9.7),1.21*($Q240+$R240)-0.008*POWER(($Q240+$R240),2)-VLOOKUP($G240,Ages!$A$12:$AD$19,30,0)),"")</f>
        <v/>
      </c>
      <c r="T240" s="18"/>
      <c r="X240" s="21" t="str">
        <f t="shared" si="11"/>
        <v xml:space="preserve"> </v>
      </c>
      <c r="AA240" s="18"/>
      <c r="AB240" s="18"/>
      <c r="AC240" s="18"/>
    </row>
    <row r="241" spans="6:29" s="17" customFormat="1" x14ac:dyDescent="0.2">
      <c r="F241" s="18"/>
      <c r="H241" s="19"/>
      <c r="I241" s="19"/>
      <c r="J241" s="20" t="str">
        <f t="shared" si="9"/>
        <v xml:space="preserve"> </v>
      </c>
      <c r="K241" s="19"/>
      <c r="L241" s="19"/>
      <c r="M241" s="28" t="str">
        <f>IF($L241&gt;0,IF($F241="F",1.11*$L241+VLOOKUP($G241,Ages!$A$3:$AG$10,31,0),1.35*$L241+VLOOKUP($G241,Ages!$A$12:$AG$19,31,0)),"")</f>
        <v/>
      </c>
      <c r="N241" s="19"/>
      <c r="O241" s="19"/>
      <c r="P241" s="20" t="str">
        <f t="shared" si="10"/>
        <v/>
      </c>
      <c r="Q241" s="19"/>
      <c r="R241" s="19"/>
      <c r="S241" s="20" t="str">
        <f>IF(AND(Q241&gt;0,R241&gt;0),IF($F241="F",IF(SUM($Q241,$R241)&lt;=35,1.33*($Q241+$R241)-0.013*POWER(($Q241+$R241),2)-2.5,0.546*($Q241+$R241)+9.7),1.21*($Q241+$R241)-0.008*POWER(($Q241+$R241),2)-VLOOKUP($G241,Ages!$A$12:$AD$19,30,0)),"")</f>
        <v/>
      </c>
      <c r="T241" s="18"/>
      <c r="X241" s="21" t="str">
        <f t="shared" si="11"/>
        <v xml:space="preserve"> </v>
      </c>
      <c r="AA241" s="18"/>
      <c r="AB241" s="18"/>
      <c r="AC241" s="18"/>
    </row>
    <row r="242" spans="6:29" s="17" customFormat="1" x14ac:dyDescent="0.2">
      <c r="F242" s="18"/>
      <c r="H242" s="19"/>
      <c r="I242" s="19"/>
      <c r="J242" s="20" t="str">
        <f t="shared" si="9"/>
        <v xml:space="preserve"> </v>
      </c>
      <c r="K242" s="19"/>
      <c r="L242" s="19"/>
      <c r="M242" s="28" t="str">
        <f>IF($L242&gt;0,IF($F242="F",1.11*$L242+VLOOKUP($G242,Ages!$A$3:$AG$10,31,0),1.35*$L242+VLOOKUP($G242,Ages!$A$12:$AG$19,31,0)),"")</f>
        <v/>
      </c>
      <c r="N242" s="19"/>
      <c r="O242" s="19"/>
      <c r="P242" s="20" t="str">
        <f t="shared" si="10"/>
        <v/>
      </c>
      <c r="Q242" s="19"/>
      <c r="R242" s="19"/>
      <c r="S242" s="20" t="str">
        <f>IF(AND(Q242&gt;0,R242&gt;0),IF($F242="F",IF(SUM($Q242,$R242)&lt;=35,1.33*($Q242+$R242)-0.013*POWER(($Q242+$R242),2)-2.5,0.546*($Q242+$R242)+9.7),1.21*($Q242+$R242)-0.008*POWER(($Q242+$R242),2)-VLOOKUP($G242,Ages!$A$12:$AD$19,30,0)),"")</f>
        <v/>
      </c>
      <c r="T242" s="18"/>
      <c r="X242" s="21" t="str">
        <f t="shared" si="11"/>
        <v xml:space="preserve"> </v>
      </c>
      <c r="AA242" s="18"/>
      <c r="AB242" s="18"/>
      <c r="AC242" s="18"/>
    </row>
    <row r="243" spans="6:29" s="17" customFormat="1" x14ac:dyDescent="0.2">
      <c r="F243" s="18"/>
      <c r="H243" s="19"/>
      <c r="I243" s="19"/>
      <c r="J243" s="20" t="str">
        <f t="shared" si="9"/>
        <v xml:space="preserve"> </v>
      </c>
      <c r="K243" s="19"/>
      <c r="L243" s="19"/>
      <c r="M243" s="28" t="str">
        <f>IF($L243&gt;0,IF($F243="F",1.11*$L243+VLOOKUP($G243,Ages!$A$3:$AG$10,31,0),1.35*$L243+VLOOKUP($G243,Ages!$A$12:$AG$19,31,0)),"")</f>
        <v/>
      </c>
      <c r="N243" s="19"/>
      <c r="O243" s="19"/>
      <c r="P243" s="20" t="str">
        <f t="shared" si="10"/>
        <v/>
      </c>
      <c r="Q243" s="19"/>
      <c r="R243" s="19"/>
      <c r="S243" s="20" t="str">
        <f>IF(AND(Q243&gt;0,R243&gt;0),IF($F243="F",IF(SUM($Q243,$R243)&lt;=35,1.33*($Q243+$R243)-0.013*POWER(($Q243+$R243),2)-2.5,0.546*($Q243+$R243)+9.7),1.21*($Q243+$R243)-0.008*POWER(($Q243+$R243),2)-VLOOKUP($G243,Ages!$A$12:$AD$19,30,0)),"")</f>
        <v/>
      </c>
      <c r="T243" s="18"/>
      <c r="X243" s="21" t="str">
        <f t="shared" si="11"/>
        <v xml:space="preserve"> </v>
      </c>
      <c r="AA243" s="18"/>
      <c r="AB243" s="18"/>
      <c r="AC243" s="18"/>
    </row>
    <row r="244" spans="6:29" s="17" customFormat="1" x14ac:dyDescent="0.2">
      <c r="F244" s="18"/>
      <c r="H244" s="19"/>
      <c r="I244" s="19"/>
      <c r="J244" s="20" t="str">
        <f t="shared" si="9"/>
        <v xml:space="preserve"> </v>
      </c>
      <c r="K244" s="19"/>
      <c r="L244" s="19"/>
      <c r="M244" s="28" t="str">
        <f>IF($L244&gt;0,IF($F244="F",1.11*$L244+VLOOKUP($G244,Ages!$A$3:$AG$10,31,0),1.35*$L244+VLOOKUP($G244,Ages!$A$12:$AG$19,31,0)),"")</f>
        <v/>
      </c>
      <c r="N244" s="19"/>
      <c r="O244" s="19"/>
      <c r="P244" s="20" t="str">
        <f t="shared" si="10"/>
        <v/>
      </c>
      <c r="Q244" s="19"/>
      <c r="R244" s="19"/>
      <c r="S244" s="20" t="str">
        <f>IF(AND(Q244&gt;0,R244&gt;0),IF($F244="F",IF(SUM($Q244,$R244)&lt;=35,1.33*($Q244+$R244)-0.013*POWER(($Q244+$R244),2)-2.5,0.546*($Q244+$R244)+9.7),1.21*($Q244+$R244)-0.008*POWER(($Q244+$R244),2)-VLOOKUP($G244,Ages!$A$12:$AD$19,30,0)),"")</f>
        <v/>
      </c>
      <c r="T244" s="18"/>
      <c r="X244" s="21" t="str">
        <f t="shared" si="11"/>
        <v xml:space="preserve"> </v>
      </c>
      <c r="AA244" s="18"/>
      <c r="AB244" s="18"/>
      <c r="AC244" s="18"/>
    </row>
    <row r="245" spans="6:29" s="17" customFormat="1" x14ac:dyDescent="0.2">
      <c r="F245" s="18"/>
      <c r="H245" s="19"/>
      <c r="I245" s="19"/>
      <c r="J245" s="20" t="str">
        <f t="shared" si="9"/>
        <v xml:space="preserve"> </v>
      </c>
      <c r="K245" s="19"/>
      <c r="L245" s="19"/>
      <c r="M245" s="28" t="str">
        <f>IF($L245&gt;0,IF($F245="F",1.11*$L245+VLOOKUP($G245,Ages!$A$3:$AG$10,31,0),1.35*$L245+VLOOKUP($G245,Ages!$A$12:$AG$19,31,0)),"")</f>
        <v/>
      </c>
      <c r="N245" s="19"/>
      <c r="O245" s="19"/>
      <c r="P245" s="20" t="str">
        <f t="shared" si="10"/>
        <v/>
      </c>
      <c r="Q245" s="19"/>
      <c r="R245" s="19"/>
      <c r="S245" s="20" t="str">
        <f>IF(AND(Q245&gt;0,R245&gt;0),IF($F245="F",IF(SUM($Q245,$R245)&lt;=35,1.33*($Q245+$R245)-0.013*POWER(($Q245+$R245),2)-2.5,0.546*($Q245+$R245)+9.7),1.21*($Q245+$R245)-0.008*POWER(($Q245+$R245),2)-VLOOKUP($G245,Ages!$A$12:$AD$19,30,0)),"")</f>
        <v/>
      </c>
      <c r="T245" s="18"/>
      <c r="X245" s="21" t="str">
        <f t="shared" si="11"/>
        <v xml:space="preserve"> </v>
      </c>
      <c r="AA245" s="18"/>
      <c r="AB245" s="18"/>
      <c r="AC245" s="18"/>
    </row>
    <row r="246" spans="6:29" s="17" customFormat="1" x14ac:dyDescent="0.2">
      <c r="F246" s="18"/>
      <c r="H246" s="19"/>
      <c r="I246" s="19"/>
      <c r="J246" s="20" t="str">
        <f t="shared" si="9"/>
        <v xml:space="preserve"> </v>
      </c>
      <c r="K246" s="19"/>
      <c r="L246" s="19"/>
      <c r="M246" s="28" t="str">
        <f>IF($L246&gt;0,IF($F246="F",1.11*$L246+VLOOKUP($G246,Ages!$A$3:$AG$10,31,0),1.35*$L246+VLOOKUP($G246,Ages!$A$12:$AG$19,31,0)),"")</f>
        <v/>
      </c>
      <c r="N246" s="19"/>
      <c r="O246" s="19"/>
      <c r="P246" s="20" t="str">
        <f t="shared" si="10"/>
        <v/>
      </c>
      <c r="Q246" s="19"/>
      <c r="R246" s="19"/>
      <c r="S246" s="20" t="str">
        <f>IF(AND(Q246&gt;0,R246&gt;0),IF($F246="F",IF(SUM($Q246,$R246)&lt;=35,1.33*($Q246+$R246)-0.013*POWER(($Q246+$R246),2)-2.5,0.546*($Q246+$R246)+9.7),1.21*($Q246+$R246)-0.008*POWER(($Q246+$R246),2)-VLOOKUP($G246,Ages!$A$12:$AD$19,30,0)),"")</f>
        <v/>
      </c>
      <c r="T246" s="18"/>
      <c r="X246" s="21" t="str">
        <f t="shared" si="11"/>
        <v xml:space="preserve"> </v>
      </c>
      <c r="AA246" s="18"/>
      <c r="AB246" s="18"/>
      <c r="AC246" s="18"/>
    </row>
    <row r="247" spans="6:29" s="17" customFormat="1" x14ac:dyDescent="0.2">
      <c r="F247" s="18"/>
      <c r="H247" s="19"/>
      <c r="I247" s="19"/>
      <c r="J247" s="20" t="str">
        <f t="shared" si="9"/>
        <v xml:space="preserve"> </v>
      </c>
      <c r="K247" s="19"/>
      <c r="L247" s="19"/>
      <c r="M247" s="28" t="str">
        <f>IF($L247&gt;0,IF($F247="F",1.11*$L247+VLOOKUP($G247,Ages!$A$3:$AG$10,31,0),1.35*$L247+VLOOKUP($G247,Ages!$A$12:$AG$19,31,0)),"")</f>
        <v/>
      </c>
      <c r="N247" s="19"/>
      <c r="O247" s="19"/>
      <c r="P247" s="20" t="str">
        <f t="shared" si="10"/>
        <v/>
      </c>
      <c r="Q247" s="19"/>
      <c r="R247" s="19"/>
      <c r="S247" s="20" t="str">
        <f>IF(AND(Q247&gt;0,R247&gt;0),IF($F247="F",IF(SUM($Q247,$R247)&lt;=35,1.33*($Q247+$R247)-0.013*POWER(($Q247+$R247),2)-2.5,0.546*($Q247+$R247)+9.7),1.21*($Q247+$R247)-0.008*POWER(($Q247+$R247),2)-VLOOKUP($G247,Ages!$A$12:$AD$19,30,0)),"")</f>
        <v/>
      </c>
      <c r="T247" s="18"/>
      <c r="X247" s="21" t="str">
        <f t="shared" si="11"/>
        <v xml:space="preserve"> </v>
      </c>
      <c r="AA247" s="18"/>
      <c r="AB247" s="18"/>
      <c r="AC247" s="18"/>
    </row>
    <row r="248" spans="6:29" s="17" customFormat="1" x14ac:dyDescent="0.2">
      <c r="F248" s="18"/>
      <c r="H248" s="19"/>
      <c r="I248" s="19"/>
      <c r="J248" s="20" t="str">
        <f t="shared" si="9"/>
        <v xml:space="preserve"> </v>
      </c>
      <c r="K248" s="19"/>
      <c r="L248" s="19"/>
      <c r="M248" s="28" t="str">
        <f>IF($L248&gt;0,IF($F248="F",1.11*$L248+VLOOKUP($G248,Ages!$A$3:$AG$10,31,0),1.35*$L248+VLOOKUP($G248,Ages!$A$12:$AG$19,31,0)),"")</f>
        <v/>
      </c>
      <c r="N248" s="19"/>
      <c r="O248" s="19"/>
      <c r="P248" s="20" t="str">
        <f t="shared" si="10"/>
        <v/>
      </c>
      <c r="Q248" s="19"/>
      <c r="R248" s="19"/>
      <c r="S248" s="20" t="str">
        <f>IF(AND(Q248&gt;0,R248&gt;0),IF($F248="F",IF(SUM($Q248,$R248)&lt;=35,1.33*($Q248+$R248)-0.013*POWER(($Q248+$R248),2)-2.5,0.546*($Q248+$R248)+9.7),1.21*($Q248+$R248)-0.008*POWER(($Q248+$R248),2)-VLOOKUP($G248,Ages!$A$12:$AD$19,30,0)),"")</f>
        <v/>
      </c>
      <c r="T248" s="18"/>
      <c r="X248" s="21" t="str">
        <f t="shared" si="11"/>
        <v xml:space="preserve"> </v>
      </c>
      <c r="AA248" s="18"/>
      <c r="AB248" s="18"/>
      <c r="AC248" s="18"/>
    </row>
    <row r="249" spans="6:29" s="17" customFormat="1" x14ac:dyDescent="0.2">
      <c r="F249" s="18"/>
      <c r="H249" s="19"/>
      <c r="I249" s="19"/>
      <c r="J249" s="20" t="str">
        <f t="shared" si="9"/>
        <v xml:space="preserve"> </v>
      </c>
      <c r="K249" s="19"/>
      <c r="L249" s="19"/>
      <c r="M249" s="28" t="str">
        <f>IF($L249&gt;0,IF($F249="F",1.11*$L249+VLOOKUP($G249,Ages!$A$3:$AG$10,31,0),1.35*$L249+VLOOKUP($G249,Ages!$A$12:$AG$19,31,0)),"")</f>
        <v/>
      </c>
      <c r="N249" s="19"/>
      <c r="O249" s="19"/>
      <c r="P249" s="20" t="str">
        <f t="shared" si="10"/>
        <v/>
      </c>
      <c r="Q249" s="19"/>
      <c r="R249" s="19"/>
      <c r="S249" s="20" t="str">
        <f>IF(AND(Q249&gt;0,R249&gt;0),IF($F249="F",IF(SUM($Q249,$R249)&lt;=35,1.33*($Q249+$R249)-0.013*POWER(($Q249+$R249),2)-2.5,0.546*($Q249+$R249)+9.7),1.21*($Q249+$R249)-0.008*POWER(($Q249+$R249),2)-VLOOKUP($G249,Ages!$A$12:$AD$19,30,0)),"")</f>
        <v/>
      </c>
      <c r="T249" s="18"/>
      <c r="X249" s="21" t="str">
        <f t="shared" si="11"/>
        <v xml:space="preserve"> </v>
      </c>
      <c r="AA249" s="18"/>
      <c r="AB249" s="18"/>
      <c r="AC249" s="18"/>
    </row>
    <row r="250" spans="6:29" s="17" customFormat="1" x14ac:dyDescent="0.2">
      <c r="F250" s="18"/>
      <c r="H250" s="19"/>
      <c r="I250" s="19"/>
      <c r="J250" s="20" t="str">
        <f t="shared" si="9"/>
        <v xml:space="preserve"> </v>
      </c>
      <c r="K250" s="19"/>
      <c r="L250" s="19"/>
      <c r="M250" s="28" t="str">
        <f>IF($L250&gt;0,IF($F250="F",1.11*$L250+VLOOKUP($G250,Ages!$A$3:$AG$10,31,0),1.35*$L250+VLOOKUP($G250,Ages!$A$12:$AG$19,31,0)),"")</f>
        <v/>
      </c>
      <c r="N250" s="19"/>
      <c r="O250" s="19"/>
      <c r="P250" s="20" t="str">
        <f t="shared" si="10"/>
        <v/>
      </c>
      <c r="Q250" s="19"/>
      <c r="R250" s="19"/>
      <c r="S250" s="20" t="str">
        <f>IF(AND(Q250&gt;0,R250&gt;0),IF($F250="F",IF(SUM($Q250,$R250)&lt;=35,1.33*($Q250+$R250)-0.013*POWER(($Q250+$R250),2)-2.5,0.546*($Q250+$R250)+9.7),1.21*($Q250+$R250)-0.008*POWER(($Q250+$R250),2)-VLOOKUP($G250,Ages!$A$12:$AD$19,30,0)),"")</f>
        <v/>
      </c>
      <c r="T250" s="18"/>
      <c r="X250" s="21" t="str">
        <f t="shared" si="11"/>
        <v xml:space="preserve"> </v>
      </c>
      <c r="AA250" s="18"/>
      <c r="AB250" s="18"/>
      <c r="AC250" s="18"/>
    </row>
    <row r="251" spans="6:29" s="17" customFormat="1" x14ac:dyDescent="0.2">
      <c r="F251" s="18"/>
      <c r="H251" s="19"/>
      <c r="I251" s="19"/>
      <c r="J251" s="20" t="str">
        <f t="shared" si="9"/>
        <v xml:space="preserve"> </v>
      </c>
      <c r="K251" s="19"/>
      <c r="L251" s="19"/>
      <c r="M251" s="28" t="str">
        <f>IF($L251&gt;0,IF($F251="F",1.11*$L251+VLOOKUP($G251,Ages!$A$3:$AG$10,31,0),1.35*$L251+VLOOKUP($G251,Ages!$A$12:$AG$19,31,0)),"")</f>
        <v/>
      </c>
      <c r="N251" s="19"/>
      <c r="O251" s="19"/>
      <c r="P251" s="20" t="str">
        <f t="shared" si="10"/>
        <v/>
      </c>
      <c r="Q251" s="19"/>
      <c r="R251" s="19"/>
      <c r="S251" s="20" t="str">
        <f>IF(AND(Q251&gt;0,R251&gt;0),IF($F251="F",IF(SUM($Q251,$R251)&lt;=35,1.33*($Q251+$R251)-0.013*POWER(($Q251+$R251),2)-2.5,0.546*($Q251+$R251)+9.7),1.21*($Q251+$R251)-0.008*POWER(($Q251+$R251),2)-VLOOKUP($G251,Ages!$A$12:$AD$19,30,0)),"")</f>
        <v/>
      </c>
      <c r="T251" s="18"/>
      <c r="X251" s="21" t="str">
        <f t="shared" si="11"/>
        <v xml:space="preserve"> </v>
      </c>
      <c r="AA251" s="18"/>
      <c r="AB251" s="18"/>
      <c r="AC251" s="18"/>
    </row>
    <row r="252" spans="6:29" s="17" customFormat="1" x14ac:dyDescent="0.2">
      <c r="F252" s="18"/>
      <c r="H252" s="19"/>
      <c r="I252" s="19"/>
      <c r="J252" s="20" t="str">
        <f t="shared" si="9"/>
        <v xml:space="preserve"> </v>
      </c>
      <c r="K252" s="19"/>
      <c r="L252" s="19"/>
      <c r="M252" s="28" t="str">
        <f>IF($L252&gt;0,IF($F252="F",1.11*$L252+VLOOKUP($G252,Ages!$A$3:$AG$10,31,0),1.35*$L252+VLOOKUP($G252,Ages!$A$12:$AG$19,31,0)),"")</f>
        <v/>
      </c>
      <c r="N252" s="19"/>
      <c r="O252" s="19"/>
      <c r="P252" s="20" t="str">
        <f t="shared" si="10"/>
        <v/>
      </c>
      <c r="Q252" s="19"/>
      <c r="R252" s="19"/>
      <c r="S252" s="20" t="str">
        <f>IF(AND(Q252&gt;0,R252&gt;0),IF($F252="F",IF(SUM($Q252,$R252)&lt;=35,1.33*($Q252+$R252)-0.013*POWER(($Q252+$R252),2)-2.5,0.546*($Q252+$R252)+9.7),1.21*($Q252+$R252)-0.008*POWER(($Q252+$R252),2)-VLOOKUP($G252,Ages!$A$12:$AD$19,30,0)),"")</f>
        <v/>
      </c>
      <c r="T252" s="18"/>
      <c r="X252" s="21" t="str">
        <f t="shared" si="11"/>
        <v xml:space="preserve"> </v>
      </c>
      <c r="AA252" s="18"/>
      <c r="AB252" s="18"/>
      <c r="AC252" s="18"/>
    </row>
    <row r="253" spans="6:29" s="17" customFormat="1" x14ac:dyDescent="0.2">
      <c r="F253" s="18"/>
      <c r="H253" s="19"/>
      <c r="I253" s="19"/>
      <c r="J253" s="20" t="str">
        <f t="shared" si="9"/>
        <v xml:space="preserve"> </v>
      </c>
      <c r="K253" s="19"/>
      <c r="L253" s="19"/>
      <c r="M253" s="28" t="str">
        <f>IF($L253&gt;0,IF($F253="F",1.11*$L253+VLOOKUP($G253,Ages!$A$3:$AG$10,31,0),1.35*$L253+VLOOKUP($G253,Ages!$A$12:$AG$19,31,0)),"")</f>
        <v/>
      </c>
      <c r="N253" s="19"/>
      <c r="O253" s="19"/>
      <c r="P253" s="20" t="str">
        <f t="shared" si="10"/>
        <v/>
      </c>
      <c r="Q253" s="19"/>
      <c r="R253" s="19"/>
      <c r="S253" s="20" t="str">
        <f>IF(AND(Q253&gt;0,R253&gt;0),IF($F253="F",IF(SUM($Q253,$R253)&lt;=35,1.33*($Q253+$R253)-0.013*POWER(($Q253+$R253),2)-2.5,0.546*($Q253+$R253)+9.7),1.21*($Q253+$R253)-0.008*POWER(($Q253+$R253),2)-VLOOKUP($G253,Ages!$A$12:$AD$19,30,0)),"")</f>
        <v/>
      </c>
      <c r="T253" s="18"/>
      <c r="X253" s="21" t="str">
        <f t="shared" si="11"/>
        <v xml:space="preserve"> </v>
      </c>
      <c r="AA253" s="18"/>
      <c r="AB253" s="18"/>
      <c r="AC253" s="18"/>
    </row>
    <row r="254" spans="6:29" s="17" customFormat="1" x14ac:dyDescent="0.2">
      <c r="F254" s="18"/>
      <c r="H254" s="19"/>
      <c r="I254" s="19"/>
      <c r="J254" s="20" t="str">
        <f t="shared" si="9"/>
        <v xml:space="preserve"> </v>
      </c>
      <c r="K254" s="19"/>
      <c r="L254" s="19"/>
      <c r="M254" s="28" t="str">
        <f>IF($L254&gt;0,IF($F254="F",1.11*$L254+VLOOKUP($G254,Ages!$A$3:$AG$10,31,0),1.35*$L254+VLOOKUP($G254,Ages!$A$12:$AG$19,31,0)),"")</f>
        <v/>
      </c>
      <c r="N254" s="19"/>
      <c r="O254" s="19"/>
      <c r="P254" s="20" t="str">
        <f t="shared" si="10"/>
        <v/>
      </c>
      <c r="Q254" s="19"/>
      <c r="R254" s="19"/>
      <c r="S254" s="20" t="str">
        <f>IF(AND(Q254&gt;0,R254&gt;0),IF($F254="F",IF(SUM($Q254,$R254)&lt;=35,1.33*($Q254+$R254)-0.013*POWER(($Q254+$R254),2)-2.5,0.546*($Q254+$R254)+9.7),1.21*($Q254+$R254)-0.008*POWER(($Q254+$R254),2)-VLOOKUP($G254,Ages!$A$12:$AD$19,30,0)),"")</f>
        <v/>
      </c>
      <c r="T254" s="18"/>
      <c r="X254" s="21" t="str">
        <f t="shared" si="11"/>
        <v xml:space="preserve"> </v>
      </c>
      <c r="AA254" s="18"/>
      <c r="AB254" s="18"/>
      <c r="AC254" s="18"/>
    </row>
    <row r="255" spans="6:29" s="17" customFormat="1" x14ac:dyDescent="0.2">
      <c r="F255" s="18"/>
      <c r="H255" s="19"/>
      <c r="I255" s="19"/>
      <c r="J255" s="20" t="str">
        <f t="shared" si="9"/>
        <v xml:space="preserve"> </v>
      </c>
      <c r="K255" s="19"/>
      <c r="L255" s="19"/>
      <c r="M255" s="28" t="str">
        <f>IF($L255&gt;0,IF($F255="F",1.11*$L255+VLOOKUP($G255,Ages!$A$3:$AG$10,31,0),1.35*$L255+VLOOKUP($G255,Ages!$A$12:$AG$19,31,0)),"")</f>
        <v/>
      </c>
      <c r="N255" s="19"/>
      <c r="O255" s="19"/>
      <c r="P255" s="20" t="str">
        <f t="shared" si="10"/>
        <v/>
      </c>
      <c r="Q255" s="19"/>
      <c r="R255" s="19"/>
      <c r="S255" s="20" t="str">
        <f>IF(AND(Q255&gt;0,R255&gt;0),IF($F255="F",IF(SUM($Q255,$R255)&lt;=35,1.33*($Q255+$R255)-0.013*POWER(($Q255+$R255),2)-2.5,0.546*($Q255+$R255)+9.7),1.21*($Q255+$R255)-0.008*POWER(($Q255+$R255),2)-VLOOKUP($G255,Ages!$A$12:$AD$19,30,0)),"")</f>
        <v/>
      </c>
      <c r="T255" s="18"/>
      <c r="X255" s="21" t="str">
        <f t="shared" si="11"/>
        <v xml:space="preserve"> </v>
      </c>
      <c r="AA255" s="18"/>
      <c r="AB255" s="18"/>
      <c r="AC255" s="18"/>
    </row>
    <row r="256" spans="6:29" s="17" customFormat="1" x14ac:dyDescent="0.2">
      <c r="F256" s="18"/>
      <c r="H256" s="19"/>
      <c r="I256" s="19"/>
      <c r="J256" s="20" t="str">
        <f t="shared" si="9"/>
        <v xml:space="preserve"> </v>
      </c>
      <c r="K256" s="19"/>
      <c r="L256" s="19"/>
      <c r="M256" s="28" t="str">
        <f>IF($L256&gt;0,IF($F256="F",1.11*$L256+VLOOKUP($G256,Ages!$A$3:$AG$10,31,0),1.35*$L256+VLOOKUP($G256,Ages!$A$12:$AG$19,31,0)),"")</f>
        <v/>
      </c>
      <c r="N256" s="19"/>
      <c r="O256" s="19"/>
      <c r="P256" s="20" t="str">
        <f t="shared" si="10"/>
        <v/>
      </c>
      <c r="Q256" s="19"/>
      <c r="R256" s="19"/>
      <c r="S256" s="20" t="str">
        <f>IF(AND(Q256&gt;0,R256&gt;0),IF($F256="F",IF(SUM($Q256,$R256)&lt;=35,1.33*($Q256+$R256)-0.013*POWER(($Q256+$R256),2)-2.5,0.546*($Q256+$R256)+9.7),1.21*($Q256+$R256)-0.008*POWER(($Q256+$R256),2)-VLOOKUP($G256,Ages!$A$12:$AD$19,30,0)),"")</f>
        <v/>
      </c>
      <c r="T256" s="18"/>
      <c r="X256" s="21" t="str">
        <f t="shared" si="11"/>
        <v xml:space="preserve"> </v>
      </c>
      <c r="AA256" s="18"/>
      <c r="AB256" s="18"/>
      <c r="AC256" s="18"/>
    </row>
    <row r="257" spans="6:29" s="17" customFormat="1" x14ac:dyDescent="0.2">
      <c r="F257" s="18"/>
      <c r="H257" s="19"/>
      <c r="I257" s="19"/>
      <c r="J257" s="20" t="str">
        <f t="shared" si="9"/>
        <v xml:space="preserve"> </v>
      </c>
      <c r="K257" s="19"/>
      <c r="L257" s="19"/>
      <c r="M257" s="28" t="str">
        <f>IF($L257&gt;0,IF($F257="F",1.11*$L257+VLOOKUP($G257,Ages!$A$3:$AG$10,31,0),1.35*$L257+VLOOKUP($G257,Ages!$A$12:$AG$19,31,0)),"")</f>
        <v/>
      </c>
      <c r="N257" s="19"/>
      <c r="O257" s="19"/>
      <c r="P257" s="20" t="str">
        <f t="shared" si="10"/>
        <v/>
      </c>
      <c r="Q257" s="19"/>
      <c r="R257" s="19"/>
      <c r="S257" s="20" t="str">
        <f>IF(AND(Q257&gt;0,R257&gt;0),IF($F257="F",IF(SUM($Q257,$R257)&lt;=35,1.33*($Q257+$R257)-0.013*POWER(($Q257+$R257),2)-2.5,0.546*($Q257+$R257)+9.7),1.21*($Q257+$R257)-0.008*POWER(($Q257+$R257),2)-VLOOKUP($G257,Ages!$A$12:$AD$19,30,0)),"")</f>
        <v/>
      </c>
      <c r="T257" s="18"/>
      <c r="X257" s="21" t="str">
        <f t="shared" si="11"/>
        <v xml:space="preserve"> </v>
      </c>
      <c r="AA257" s="18"/>
      <c r="AB257" s="18"/>
      <c r="AC257" s="18"/>
    </row>
    <row r="258" spans="6:29" s="17" customFormat="1" x14ac:dyDescent="0.2">
      <c r="F258" s="18"/>
      <c r="H258" s="19"/>
      <c r="I258" s="19"/>
      <c r="J258" s="20" t="str">
        <f t="shared" si="9"/>
        <v xml:space="preserve"> </v>
      </c>
      <c r="K258" s="19"/>
      <c r="L258" s="19"/>
      <c r="M258" s="28" t="str">
        <f>IF($L258&gt;0,IF($F258="F",1.11*$L258+VLOOKUP($G258,Ages!$A$3:$AG$10,31,0),1.35*$L258+VLOOKUP($G258,Ages!$A$12:$AG$19,31,0)),"")</f>
        <v/>
      </c>
      <c r="N258" s="19"/>
      <c r="O258" s="19"/>
      <c r="P258" s="20" t="str">
        <f t="shared" si="10"/>
        <v/>
      </c>
      <c r="Q258" s="19"/>
      <c r="R258" s="19"/>
      <c r="S258" s="20" t="str">
        <f>IF(AND(Q258&gt;0,R258&gt;0),IF($F258="F",IF(SUM($Q258,$R258)&lt;=35,1.33*($Q258+$R258)-0.013*POWER(($Q258+$R258),2)-2.5,0.546*($Q258+$R258)+9.7),1.21*($Q258+$R258)-0.008*POWER(($Q258+$R258),2)-VLOOKUP($G258,Ages!$A$12:$AD$19,30,0)),"")</f>
        <v/>
      </c>
      <c r="T258" s="18"/>
      <c r="X258" s="21" t="str">
        <f t="shared" si="11"/>
        <v xml:space="preserve"> </v>
      </c>
      <c r="AA258" s="18"/>
      <c r="AB258" s="18"/>
      <c r="AC258" s="18"/>
    </row>
    <row r="259" spans="6:29" s="17" customFormat="1" x14ac:dyDescent="0.2">
      <c r="F259" s="18"/>
      <c r="H259" s="19"/>
      <c r="I259" s="19"/>
      <c r="J259" s="20" t="str">
        <f t="shared" si="9"/>
        <v xml:space="preserve"> </v>
      </c>
      <c r="K259" s="19"/>
      <c r="L259" s="19"/>
      <c r="M259" s="28" t="str">
        <f>IF($L259&gt;0,IF($F259="F",1.11*$L259+VLOOKUP($G259,Ages!$A$3:$AG$10,31,0),1.35*$L259+VLOOKUP($G259,Ages!$A$12:$AG$19,31,0)),"")</f>
        <v/>
      </c>
      <c r="N259" s="19"/>
      <c r="O259" s="19"/>
      <c r="P259" s="20" t="str">
        <f t="shared" si="10"/>
        <v/>
      </c>
      <c r="Q259" s="19"/>
      <c r="R259" s="19"/>
      <c r="S259" s="20" t="str">
        <f>IF(AND(Q259&gt;0,R259&gt;0),IF($F259="F",IF(SUM($Q259,$R259)&lt;=35,1.33*($Q259+$R259)-0.013*POWER(($Q259+$R259),2)-2.5,0.546*($Q259+$R259)+9.7),1.21*($Q259+$R259)-0.008*POWER(($Q259+$R259),2)-VLOOKUP($G259,Ages!$A$12:$AD$19,30,0)),"")</f>
        <v/>
      </c>
      <c r="T259" s="18"/>
      <c r="X259" s="21" t="str">
        <f t="shared" si="11"/>
        <v xml:space="preserve"> </v>
      </c>
      <c r="AA259" s="18"/>
      <c r="AB259" s="18"/>
      <c r="AC259" s="18"/>
    </row>
    <row r="260" spans="6:29" s="17" customFormat="1" x14ac:dyDescent="0.2">
      <c r="F260" s="18"/>
      <c r="H260" s="19"/>
      <c r="I260" s="19"/>
      <c r="J260" s="20" t="str">
        <f t="shared" si="9"/>
        <v xml:space="preserve"> </v>
      </c>
      <c r="K260" s="19"/>
      <c r="L260" s="19"/>
      <c r="M260" s="28" t="str">
        <f>IF($L260&gt;0,IF($F260="F",1.11*$L260+VLOOKUP($G260,Ages!$A$3:$AG$10,31,0),1.35*$L260+VLOOKUP($G260,Ages!$A$12:$AG$19,31,0)),"")</f>
        <v/>
      </c>
      <c r="N260" s="19"/>
      <c r="O260" s="19"/>
      <c r="P260" s="20" t="str">
        <f t="shared" si="10"/>
        <v/>
      </c>
      <c r="Q260" s="19"/>
      <c r="R260" s="19"/>
      <c r="S260" s="20" t="str">
        <f>IF(AND(Q260&gt;0,R260&gt;0),IF($F260="F",IF(SUM($Q260,$R260)&lt;=35,1.33*($Q260+$R260)-0.013*POWER(($Q260+$R260),2)-2.5,0.546*($Q260+$R260)+9.7),1.21*($Q260+$R260)-0.008*POWER(($Q260+$R260),2)-VLOOKUP($G260,Ages!$A$12:$AD$19,30,0)),"")</f>
        <v/>
      </c>
      <c r="T260" s="18"/>
      <c r="X260" s="21" t="str">
        <f t="shared" si="11"/>
        <v xml:space="preserve"> </v>
      </c>
      <c r="AA260" s="18"/>
      <c r="AB260" s="18"/>
      <c r="AC260" s="18"/>
    </row>
    <row r="261" spans="6:29" s="17" customFormat="1" x14ac:dyDescent="0.2">
      <c r="F261" s="18"/>
      <c r="H261" s="19"/>
      <c r="I261" s="19"/>
      <c r="J261" s="20" t="str">
        <f t="shared" si="9"/>
        <v xml:space="preserve"> </v>
      </c>
      <c r="K261" s="19"/>
      <c r="L261" s="19"/>
      <c r="M261" s="28" t="str">
        <f>IF($L261&gt;0,IF($F261="F",1.11*$L261+VLOOKUP($G261,Ages!$A$3:$AG$10,31,0),1.35*$L261+VLOOKUP($G261,Ages!$A$12:$AG$19,31,0)),"")</f>
        <v/>
      </c>
      <c r="N261" s="19"/>
      <c r="O261" s="19"/>
      <c r="P261" s="20" t="str">
        <f t="shared" si="10"/>
        <v/>
      </c>
      <c r="Q261" s="19"/>
      <c r="R261" s="19"/>
      <c r="S261" s="20" t="str">
        <f>IF(AND(Q261&gt;0,R261&gt;0),IF($F261="F",IF(SUM($Q261,$R261)&lt;=35,1.33*($Q261+$R261)-0.013*POWER(($Q261+$R261),2)-2.5,0.546*($Q261+$R261)+9.7),1.21*($Q261+$R261)-0.008*POWER(($Q261+$R261),2)-VLOOKUP($G261,Ages!$A$12:$AD$19,30,0)),"")</f>
        <v/>
      </c>
      <c r="T261" s="18"/>
      <c r="X261" s="21" t="str">
        <f t="shared" si="11"/>
        <v xml:space="preserve"> </v>
      </c>
      <c r="AA261" s="18"/>
      <c r="AB261" s="18"/>
      <c r="AC261" s="18"/>
    </row>
    <row r="262" spans="6:29" s="17" customFormat="1" x14ac:dyDescent="0.2">
      <c r="F262" s="18"/>
      <c r="H262" s="19"/>
      <c r="I262" s="19"/>
      <c r="J262" s="20" t="str">
        <f t="shared" si="9"/>
        <v xml:space="preserve"> </v>
      </c>
      <c r="K262" s="19"/>
      <c r="L262" s="19"/>
      <c r="M262" s="28" t="str">
        <f>IF($L262&gt;0,IF($F262="F",1.11*$L262+VLOOKUP($G262,Ages!$A$3:$AG$10,31,0),1.35*$L262+VLOOKUP($G262,Ages!$A$12:$AG$19,31,0)),"")</f>
        <v/>
      </c>
      <c r="N262" s="19"/>
      <c r="O262" s="19"/>
      <c r="P262" s="20" t="str">
        <f t="shared" si="10"/>
        <v/>
      </c>
      <c r="Q262" s="19"/>
      <c r="R262" s="19"/>
      <c r="S262" s="20" t="str">
        <f>IF(AND(Q262&gt;0,R262&gt;0),IF($F262="F",IF(SUM($Q262,$R262)&lt;=35,1.33*($Q262+$R262)-0.013*POWER(($Q262+$R262),2)-2.5,0.546*($Q262+$R262)+9.7),1.21*($Q262+$R262)-0.008*POWER(($Q262+$R262),2)-VLOOKUP($G262,Ages!$A$12:$AD$19,30,0)),"")</f>
        <v/>
      </c>
      <c r="T262" s="18"/>
      <c r="X262" s="21" t="str">
        <f t="shared" si="11"/>
        <v xml:space="preserve"> </v>
      </c>
      <c r="AA262" s="18"/>
      <c r="AB262" s="18"/>
      <c r="AC262" s="18"/>
    </row>
    <row r="263" spans="6:29" s="17" customFormat="1" x14ac:dyDescent="0.2">
      <c r="F263" s="18"/>
      <c r="H263" s="19"/>
      <c r="I263" s="19"/>
      <c r="J263" s="20" t="str">
        <f t="shared" ref="J263:J326" si="12">IF(AND(H263&gt;0,I263&gt;0),(I263/(H263*H263))*703, " ")</f>
        <v xml:space="preserve"> </v>
      </c>
      <c r="K263" s="19"/>
      <c r="L263" s="19"/>
      <c r="M263" s="28" t="str">
        <f>IF($L263&gt;0,IF($F263="F",1.11*$L263+VLOOKUP($G263,Ages!$A$3:$AG$10,31,0),1.35*$L263+VLOOKUP($G263,Ages!$A$12:$AG$19,31,0)),"")</f>
        <v/>
      </c>
      <c r="N263" s="19"/>
      <c r="O263" s="19"/>
      <c r="P263" s="20" t="str">
        <f t="shared" ref="P263:P326" si="13">IF(AND(N263&gt;0,O263&gt;0),IF($F263="F",0.61*($N263+$O263)+5,0.735*($N263+$O263)+1),"")</f>
        <v/>
      </c>
      <c r="Q263" s="19"/>
      <c r="R263" s="19"/>
      <c r="S263" s="20" t="str">
        <f>IF(AND(Q263&gt;0,R263&gt;0),IF($F263="F",IF(SUM($Q263,$R263)&lt;=35,1.33*($Q263+$R263)-0.013*POWER(($Q263+$R263),2)-2.5,0.546*($Q263+$R263)+9.7),1.21*($Q263+$R263)-0.008*POWER(($Q263+$R263),2)-VLOOKUP($G263,Ages!$A$12:$AD$19,30,0)),"")</f>
        <v/>
      </c>
      <c r="T263" s="18"/>
      <c r="X263" s="21" t="str">
        <f t="shared" ref="X263:X326" si="14">IF(AND(H263&gt;0,I263&gt;0,V263&gt;0,(V263*60+W263 &lt; 781)),(IF(F263="F",(0.21*(G263*0)-(0.84*J263)-(8.41*(V263+(W263/60)))+(0.34*(V263+(W263/60))*(V263+(W263/60)))+(108.94)),IF(F263="M",(0.21*(G263*1)-(0.84*J263)-(8.41*(V263+(W263/60)))+(0.34*(V263+(W263/60))*(V263+(W263/60)))+(108.94))," ")))," ")</f>
        <v xml:space="preserve"> </v>
      </c>
      <c r="AA263" s="18"/>
      <c r="AB263" s="18"/>
      <c r="AC263" s="18"/>
    </row>
    <row r="264" spans="6:29" s="17" customFormat="1" x14ac:dyDescent="0.2">
      <c r="F264" s="18"/>
      <c r="H264" s="19"/>
      <c r="I264" s="19"/>
      <c r="J264" s="20" t="str">
        <f t="shared" si="12"/>
        <v xml:space="preserve"> </v>
      </c>
      <c r="K264" s="19"/>
      <c r="L264" s="19"/>
      <c r="M264" s="28" t="str">
        <f>IF($L264&gt;0,IF($F264="F",1.11*$L264+VLOOKUP($G264,Ages!$A$3:$AG$10,31,0),1.35*$L264+VLOOKUP($G264,Ages!$A$12:$AG$19,31,0)),"")</f>
        <v/>
      </c>
      <c r="N264" s="19"/>
      <c r="O264" s="19"/>
      <c r="P264" s="20" t="str">
        <f t="shared" si="13"/>
        <v/>
      </c>
      <c r="Q264" s="19"/>
      <c r="R264" s="19"/>
      <c r="S264" s="20" t="str">
        <f>IF(AND(Q264&gt;0,R264&gt;0),IF($F264="F",IF(SUM($Q264,$R264)&lt;=35,1.33*($Q264+$R264)-0.013*POWER(($Q264+$R264),2)-2.5,0.546*($Q264+$R264)+9.7),1.21*($Q264+$R264)-0.008*POWER(($Q264+$R264),2)-VLOOKUP($G264,Ages!$A$12:$AD$19,30,0)),"")</f>
        <v/>
      </c>
      <c r="T264" s="18"/>
      <c r="X264" s="21" t="str">
        <f t="shared" si="14"/>
        <v xml:space="preserve"> </v>
      </c>
      <c r="AA264" s="18"/>
      <c r="AB264" s="18"/>
      <c r="AC264" s="18"/>
    </row>
    <row r="265" spans="6:29" s="17" customFormat="1" x14ac:dyDescent="0.2">
      <c r="F265" s="18"/>
      <c r="H265" s="19"/>
      <c r="I265" s="19"/>
      <c r="J265" s="20" t="str">
        <f t="shared" si="12"/>
        <v xml:space="preserve"> </v>
      </c>
      <c r="K265" s="19"/>
      <c r="L265" s="19"/>
      <c r="M265" s="28" t="str">
        <f>IF($L265&gt;0,IF($F265="F",1.11*$L265+VLOOKUP($G265,Ages!$A$3:$AG$10,31,0),1.35*$L265+VLOOKUP($G265,Ages!$A$12:$AG$19,31,0)),"")</f>
        <v/>
      </c>
      <c r="N265" s="19"/>
      <c r="O265" s="19"/>
      <c r="P265" s="20" t="str">
        <f t="shared" si="13"/>
        <v/>
      </c>
      <c r="Q265" s="19"/>
      <c r="R265" s="19"/>
      <c r="S265" s="20" t="str">
        <f>IF(AND(Q265&gt;0,R265&gt;0),IF($F265="F",IF(SUM($Q265,$R265)&lt;=35,1.33*($Q265+$R265)-0.013*POWER(($Q265+$R265),2)-2.5,0.546*($Q265+$R265)+9.7),1.21*($Q265+$R265)-0.008*POWER(($Q265+$R265),2)-VLOOKUP($G265,Ages!$A$12:$AD$19,30,0)),"")</f>
        <v/>
      </c>
      <c r="T265" s="18"/>
      <c r="X265" s="21" t="str">
        <f t="shared" si="14"/>
        <v xml:space="preserve"> </v>
      </c>
      <c r="AA265" s="18"/>
      <c r="AB265" s="18"/>
      <c r="AC265" s="18"/>
    </row>
    <row r="266" spans="6:29" s="17" customFormat="1" x14ac:dyDescent="0.2">
      <c r="F266" s="18"/>
      <c r="H266" s="19"/>
      <c r="I266" s="19"/>
      <c r="J266" s="20" t="str">
        <f t="shared" si="12"/>
        <v xml:space="preserve"> </v>
      </c>
      <c r="K266" s="19"/>
      <c r="L266" s="19"/>
      <c r="M266" s="28" t="str">
        <f>IF($L266&gt;0,IF($F266="F",1.11*$L266+VLOOKUP($G266,Ages!$A$3:$AG$10,31,0),1.35*$L266+VLOOKUP($G266,Ages!$A$12:$AG$19,31,0)),"")</f>
        <v/>
      </c>
      <c r="N266" s="19"/>
      <c r="O266" s="19"/>
      <c r="P266" s="20" t="str">
        <f t="shared" si="13"/>
        <v/>
      </c>
      <c r="Q266" s="19"/>
      <c r="R266" s="19"/>
      <c r="S266" s="20" t="str">
        <f>IF(AND(Q266&gt;0,R266&gt;0),IF($F266="F",IF(SUM($Q266,$R266)&lt;=35,1.33*($Q266+$R266)-0.013*POWER(($Q266+$R266),2)-2.5,0.546*($Q266+$R266)+9.7),1.21*($Q266+$R266)-0.008*POWER(($Q266+$R266),2)-VLOOKUP($G266,Ages!$A$12:$AD$19,30,0)),"")</f>
        <v/>
      </c>
      <c r="T266" s="18"/>
      <c r="X266" s="21" t="str">
        <f t="shared" si="14"/>
        <v xml:space="preserve"> </v>
      </c>
      <c r="AA266" s="18"/>
      <c r="AB266" s="18"/>
      <c r="AC266" s="18"/>
    </row>
    <row r="267" spans="6:29" s="17" customFormat="1" x14ac:dyDescent="0.2">
      <c r="F267" s="18"/>
      <c r="H267" s="19"/>
      <c r="I267" s="19"/>
      <c r="J267" s="20" t="str">
        <f t="shared" si="12"/>
        <v xml:space="preserve"> </v>
      </c>
      <c r="K267" s="19"/>
      <c r="L267" s="19"/>
      <c r="M267" s="28" t="str">
        <f>IF($L267&gt;0,IF($F267="F",1.11*$L267+VLOOKUP($G267,Ages!$A$3:$AG$10,31,0),1.35*$L267+VLOOKUP($G267,Ages!$A$12:$AG$19,31,0)),"")</f>
        <v/>
      </c>
      <c r="N267" s="19"/>
      <c r="O267" s="19"/>
      <c r="P267" s="20" t="str">
        <f t="shared" si="13"/>
        <v/>
      </c>
      <c r="Q267" s="19"/>
      <c r="R267" s="19"/>
      <c r="S267" s="20" t="str">
        <f>IF(AND(Q267&gt;0,R267&gt;0),IF($F267="F",IF(SUM($Q267,$R267)&lt;=35,1.33*($Q267+$R267)-0.013*POWER(($Q267+$R267),2)-2.5,0.546*($Q267+$R267)+9.7),1.21*($Q267+$R267)-0.008*POWER(($Q267+$R267),2)-VLOOKUP($G267,Ages!$A$12:$AD$19,30,0)),"")</f>
        <v/>
      </c>
      <c r="T267" s="18"/>
      <c r="X267" s="21" t="str">
        <f t="shared" si="14"/>
        <v xml:space="preserve"> </v>
      </c>
      <c r="AA267" s="18"/>
      <c r="AB267" s="18"/>
      <c r="AC267" s="18"/>
    </row>
    <row r="268" spans="6:29" s="17" customFormat="1" x14ac:dyDescent="0.2">
      <c r="F268" s="18"/>
      <c r="H268" s="19"/>
      <c r="I268" s="19"/>
      <c r="J268" s="20" t="str">
        <f t="shared" si="12"/>
        <v xml:space="preserve"> </v>
      </c>
      <c r="K268" s="19"/>
      <c r="L268" s="19"/>
      <c r="M268" s="28" t="str">
        <f>IF($L268&gt;0,IF($F268="F",1.11*$L268+VLOOKUP($G268,Ages!$A$3:$AG$10,31,0),1.35*$L268+VLOOKUP($G268,Ages!$A$12:$AG$19,31,0)),"")</f>
        <v/>
      </c>
      <c r="N268" s="19"/>
      <c r="O268" s="19"/>
      <c r="P268" s="20" t="str">
        <f t="shared" si="13"/>
        <v/>
      </c>
      <c r="Q268" s="19"/>
      <c r="R268" s="19"/>
      <c r="S268" s="20" t="str">
        <f>IF(AND(Q268&gt;0,R268&gt;0),IF($F268="F",IF(SUM($Q268,$R268)&lt;=35,1.33*($Q268+$R268)-0.013*POWER(($Q268+$R268),2)-2.5,0.546*($Q268+$R268)+9.7),1.21*($Q268+$R268)-0.008*POWER(($Q268+$R268),2)-VLOOKUP($G268,Ages!$A$12:$AD$19,30,0)),"")</f>
        <v/>
      </c>
      <c r="T268" s="18"/>
      <c r="X268" s="21" t="str">
        <f t="shared" si="14"/>
        <v xml:space="preserve"> </v>
      </c>
      <c r="AA268" s="18"/>
      <c r="AB268" s="18"/>
      <c r="AC268" s="18"/>
    </row>
    <row r="269" spans="6:29" s="17" customFormat="1" x14ac:dyDescent="0.2">
      <c r="F269" s="18"/>
      <c r="H269" s="19"/>
      <c r="I269" s="19"/>
      <c r="J269" s="20" t="str">
        <f t="shared" si="12"/>
        <v xml:space="preserve"> </v>
      </c>
      <c r="K269" s="19"/>
      <c r="L269" s="19"/>
      <c r="M269" s="28" t="str">
        <f>IF($L269&gt;0,IF($F269="F",1.11*$L269+VLOOKUP($G269,Ages!$A$3:$AG$10,31,0),1.35*$L269+VLOOKUP($G269,Ages!$A$12:$AG$19,31,0)),"")</f>
        <v/>
      </c>
      <c r="N269" s="19"/>
      <c r="O269" s="19"/>
      <c r="P269" s="20" t="str">
        <f t="shared" si="13"/>
        <v/>
      </c>
      <c r="Q269" s="19"/>
      <c r="R269" s="19"/>
      <c r="S269" s="20" t="str">
        <f>IF(AND(Q269&gt;0,R269&gt;0),IF($F269="F",IF(SUM($Q269,$R269)&lt;=35,1.33*($Q269+$R269)-0.013*POWER(($Q269+$R269),2)-2.5,0.546*($Q269+$R269)+9.7),1.21*($Q269+$R269)-0.008*POWER(($Q269+$R269),2)-VLOOKUP($G269,Ages!$A$12:$AD$19,30,0)),"")</f>
        <v/>
      </c>
      <c r="T269" s="18"/>
      <c r="X269" s="21" t="str">
        <f t="shared" si="14"/>
        <v xml:space="preserve"> </v>
      </c>
      <c r="AA269" s="18"/>
      <c r="AB269" s="18"/>
      <c r="AC269" s="18"/>
    </row>
    <row r="270" spans="6:29" s="17" customFormat="1" x14ac:dyDescent="0.2">
      <c r="F270" s="18"/>
      <c r="H270" s="19"/>
      <c r="I270" s="19"/>
      <c r="J270" s="20" t="str">
        <f t="shared" si="12"/>
        <v xml:space="preserve"> </v>
      </c>
      <c r="K270" s="19"/>
      <c r="L270" s="19"/>
      <c r="M270" s="28" t="str">
        <f>IF($L270&gt;0,IF($F270="F",1.11*$L270+VLOOKUP($G270,Ages!$A$3:$AG$10,31,0),1.35*$L270+VLOOKUP($G270,Ages!$A$12:$AG$19,31,0)),"")</f>
        <v/>
      </c>
      <c r="N270" s="19"/>
      <c r="O270" s="19"/>
      <c r="P270" s="20" t="str">
        <f t="shared" si="13"/>
        <v/>
      </c>
      <c r="Q270" s="19"/>
      <c r="R270" s="19"/>
      <c r="S270" s="20" t="str">
        <f>IF(AND(Q270&gt;0,R270&gt;0),IF($F270="F",IF(SUM($Q270,$R270)&lt;=35,1.33*($Q270+$R270)-0.013*POWER(($Q270+$R270),2)-2.5,0.546*($Q270+$R270)+9.7),1.21*($Q270+$R270)-0.008*POWER(($Q270+$R270),2)-VLOOKUP($G270,Ages!$A$12:$AD$19,30,0)),"")</f>
        <v/>
      </c>
      <c r="T270" s="18"/>
      <c r="X270" s="21" t="str">
        <f t="shared" si="14"/>
        <v xml:space="preserve"> </v>
      </c>
      <c r="AA270" s="18"/>
      <c r="AB270" s="18"/>
      <c r="AC270" s="18"/>
    </row>
    <row r="271" spans="6:29" s="17" customFormat="1" x14ac:dyDescent="0.2">
      <c r="F271" s="18"/>
      <c r="H271" s="19"/>
      <c r="I271" s="19"/>
      <c r="J271" s="20" t="str">
        <f t="shared" si="12"/>
        <v xml:space="preserve"> </v>
      </c>
      <c r="K271" s="19"/>
      <c r="L271" s="19"/>
      <c r="M271" s="28" t="str">
        <f>IF($L271&gt;0,IF($F271="F",1.11*$L271+VLOOKUP($G271,Ages!$A$3:$AG$10,31,0),1.35*$L271+VLOOKUP($G271,Ages!$A$12:$AG$19,31,0)),"")</f>
        <v/>
      </c>
      <c r="N271" s="19"/>
      <c r="O271" s="19"/>
      <c r="P271" s="20" t="str">
        <f t="shared" si="13"/>
        <v/>
      </c>
      <c r="Q271" s="19"/>
      <c r="R271" s="19"/>
      <c r="S271" s="20" t="str">
        <f>IF(AND(Q271&gt;0,R271&gt;0),IF($F271="F",IF(SUM($Q271,$R271)&lt;=35,1.33*($Q271+$R271)-0.013*POWER(($Q271+$R271),2)-2.5,0.546*($Q271+$R271)+9.7),1.21*($Q271+$R271)-0.008*POWER(($Q271+$R271),2)-VLOOKUP($G271,Ages!$A$12:$AD$19,30,0)),"")</f>
        <v/>
      </c>
      <c r="T271" s="18"/>
      <c r="X271" s="21" t="str">
        <f t="shared" si="14"/>
        <v xml:space="preserve"> </v>
      </c>
      <c r="AA271" s="18"/>
      <c r="AB271" s="18"/>
      <c r="AC271" s="18"/>
    </row>
    <row r="272" spans="6:29" s="17" customFormat="1" x14ac:dyDescent="0.2">
      <c r="F272" s="18"/>
      <c r="H272" s="19"/>
      <c r="I272" s="19"/>
      <c r="J272" s="20" t="str">
        <f t="shared" si="12"/>
        <v xml:space="preserve"> </v>
      </c>
      <c r="K272" s="19"/>
      <c r="L272" s="19"/>
      <c r="M272" s="28" t="str">
        <f>IF($L272&gt;0,IF($F272="F",1.11*$L272+VLOOKUP($G272,Ages!$A$3:$AG$10,31,0),1.35*$L272+VLOOKUP($G272,Ages!$A$12:$AG$19,31,0)),"")</f>
        <v/>
      </c>
      <c r="N272" s="19"/>
      <c r="O272" s="19"/>
      <c r="P272" s="20" t="str">
        <f t="shared" si="13"/>
        <v/>
      </c>
      <c r="Q272" s="19"/>
      <c r="R272" s="19"/>
      <c r="S272" s="20" t="str">
        <f>IF(AND(Q272&gt;0,R272&gt;0),IF($F272="F",IF(SUM($Q272,$R272)&lt;=35,1.33*($Q272+$R272)-0.013*POWER(($Q272+$R272),2)-2.5,0.546*($Q272+$R272)+9.7),1.21*($Q272+$R272)-0.008*POWER(($Q272+$R272),2)-VLOOKUP($G272,Ages!$A$12:$AD$19,30,0)),"")</f>
        <v/>
      </c>
      <c r="T272" s="18"/>
      <c r="X272" s="21" t="str">
        <f t="shared" si="14"/>
        <v xml:space="preserve"> </v>
      </c>
      <c r="AA272" s="18"/>
      <c r="AB272" s="18"/>
      <c r="AC272" s="18"/>
    </row>
    <row r="273" spans="6:29" s="17" customFormat="1" x14ac:dyDescent="0.2">
      <c r="F273" s="18"/>
      <c r="H273" s="19"/>
      <c r="I273" s="19"/>
      <c r="J273" s="20" t="str">
        <f t="shared" si="12"/>
        <v xml:space="preserve"> </v>
      </c>
      <c r="K273" s="19"/>
      <c r="L273" s="19"/>
      <c r="M273" s="28" t="str">
        <f>IF($L273&gt;0,IF($F273="F",1.11*$L273+VLOOKUP($G273,Ages!$A$3:$AG$10,31,0),1.35*$L273+VLOOKUP($G273,Ages!$A$12:$AG$19,31,0)),"")</f>
        <v/>
      </c>
      <c r="N273" s="19"/>
      <c r="O273" s="19"/>
      <c r="P273" s="20" t="str">
        <f t="shared" si="13"/>
        <v/>
      </c>
      <c r="Q273" s="19"/>
      <c r="R273" s="19"/>
      <c r="S273" s="20" t="str">
        <f>IF(AND(Q273&gt;0,R273&gt;0),IF($F273="F",IF(SUM($Q273,$R273)&lt;=35,1.33*($Q273+$R273)-0.013*POWER(($Q273+$R273),2)-2.5,0.546*($Q273+$R273)+9.7),1.21*($Q273+$R273)-0.008*POWER(($Q273+$R273),2)-VLOOKUP($G273,Ages!$A$12:$AD$19,30,0)),"")</f>
        <v/>
      </c>
      <c r="T273" s="18"/>
      <c r="X273" s="21" t="str">
        <f t="shared" si="14"/>
        <v xml:space="preserve"> </v>
      </c>
      <c r="AA273" s="18"/>
      <c r="AB273" s="18"/>
      <c r="AC273" s="18"/>
    </row>
    <row r="274" spans="6:29" s="17" customFormat="1" x14ac:dyDescent="0.2">
      <c r="F274" s="18"/>
      <c r="H274" s="19"/>
      <c r="I274" s="19"/>
      <c r="J274" s="20" t="str">
        <f t="shared" si="12"/>
        <v xml:space="preserve"> </v>
      </c>
      <c r="K274" s="19"/>
      <c r="L274" s="19"/>
      <c r="M274" s="28" t="str">
        <f>IF($L274&gt;0,IF($F274="F",1.11*$L274+VLOOKUP($G274,Ages!$A$3:$AG$10,31,0),1.35*$L274+VLOOKUP($G274,Ages!$A$12:$AG$19,31,0)),"")</f>
        <v/>
      </c>
      <c r="N274" s="19"/>
      <c r="O274" s="19"/>
      <c r="P274" s="20" t="str">
        <f t="shared" si="13"/>
        <v/>
      </c>
      <c r="Q274" s="19"/>
      <c r="R274" s="19"/>
      <c r="S274" s="20" t="str">
        <f>IF(AND(Q274&gt;0,R274&gt;0),IF($F274="F",IF(SUM($Q274,$R274)&lt;=35,1.33*($Q274+$R274)-0.013*POWER(($Q274+$R274),2)-2.5,0.546*($Q274+$R274)+9.7),1.21*($Q274+$R274)-0.008*POWER(($Q274+$R274),2)-VLOOKUP($G274,Ages!$A$12:$AD$19,30,0)),"")</f>
        <v/>
      </c>
      <c r="T274" s="18"/>
      <c r="X274" s="21" t="str">
        <f t="shared" si="14"/>
        <v xml:space="preserve"> </v>
      </c>
      <c r="AA274" s="18"/>
      <c r="AB274" s="18"/>
      <c r="AC274" s="18"/>
    </row>
    <row r="275" spans="6:29" s="17" customFormat="1" x14ac:dyDescent="0.2">
      <c r="F275" s="18"/>
      <c r="H275" s="19"/>
      <c r="I275" s="19"/>
      <c r="J275" s="20" t="str">
        <f t="shared" si="12"/>
        <v xml:space="preserve"> </v>
      </c>
      <c r="K275" s="19"/>
      <c r="L275" s="19"/>
      <c r="M275" s="28" t="str">
        <f>IF($L275&gt;0,IF($F275="F",1.11*$L275+VLOOKUP($G275,Ages!$A$3:$AG$10,31,0),1.35*$L275+VLOOKUP($G275,Ages!$A$12:$AG$19,31,0)),"")</f>
        <v/>
      </c>
      <c r="N275" s="19"/>
      <c r="O275" s="19"/>
      <c r="P275" s="20" t="str">
        <f t="shared" si="13"/>
        <v/>
      </c>
      <c r="Q275" s="19"/>
      <c r="R275" s="19"/>
      <c r="S275" s="20" t="str">
        <f>IF(AND(Q275&gt;0,R275&gt;0),IF($F275="F",IF(SUM($Q275,$R275)&lt;=35,1.33*($Q275+$R275)-0.013*POWER(($Q275+$R275),2)-2.5,0.546*($Q275+$R275)+9.7),1.21*($Q275+$R275)-0.008*POWER(($Q275+$R275),2)-VLOOKUP($G275,Ages!$A$12:$AD$19,30,0)),"")</f>
        <v/>
      </c>
      <c r="T275" s="18"/>
      <c r="X275" s="21" t="str">
        <f t="shared" si="14"/>
        <v xml:space="preserve"> </v>
      </c>
      <c r="AA275" s="18"/>
      <c r="AB275" s="18"/>
      <c r="AC275" s="18"/>
    </row>
    <row r="276" spans="6:29" s="17" customFormat="1" x14ac:dyDescent="0.2">
      <c r="F276" s="18"/>
      <c r="H276" s="19"/>
      <c r="I276" s="19"/>
      <c r="J276" s="20" t="str">
        <f t="shared" si="12"/>
        <v xml:space="preserve"> </v>
      </c>
      <c r="K276" s="19"/>
      <c r="L276" s="19"/>
      <c r="M276" s="28" t="str">
        <f>IF($L276&gt;0,IF($F276="F",1.11*$L276+VLOOKUP($G276,Ages!$A$3:$AG$10,31,0),1.35*$L276+VLOOKUP($G276,Ages!$A$12:$AG$19,31,0)),"")</f>
        <v/>
      </c>
      <c r="N276" s="19"/>
      <c r="O276" s="19"/>
      <c r="P276" s="20" t="str">
        <f t="shared" si="13"/>
        <v/>
      </c>
      <c r="Q276" s="19"/>
      <c r="R276" s="19"/>
      <c r="S276" s="20" t="str">
        <f>IF(AND(Q276&gt;0,R276&gt;0),IF($F276="F",IF(SUM($Q276,$R276)&lt;=35,1.33*($Q276+$R276)-0.013*POWER(($Q276+$R276),2)-2.5,0.546*($Q276+$R276)+9.7),1.21*($Q276+$R276)-0.008*POWER(($Q276+$R276),2)-VLOOKUP($G276,Ages!$A$12:$AD$19,30,0)),"")</f>
        <v/>
      </c>
      <c r="T276" s="18"/>
      <c r="X276" s="21" t="str">
        <f t="shared" si="14"/>
        <v xml:space="preserve"> </v>
      </c>
      <c r="AA276" s="18"/>
      <c r="AB276" s="18"/>
      <c r="AC276" s="18"/>
    </row>
    <row r="277" spans="6:29" s="17" customFormat="1" x14ac:dyDescent="0.2">
      <c r="F277" s="18"/>
      <c r="H277" s="19"/>
      <c r="I277" s="19"/>
      <c r="J277" s="20" t="str">
        <f t="shared" si="12"/>
        <v xml:space="preserve"> </v>
      </c>
      <c r="K277" s="19"/>
      <c r="L277" s="19"/>
      <c r="M277" s="28" t="str">
        <f>IF($L277&gt;0,IF($F277="F",1.11*$L277+VLOOKUP($G277,Ages!$A$3:$AG$10,31,0),1.35*$L277+VLOOKUP($G277,Ages!$A$12:$AG$19,31,0)),"")</f>
        <v/>
      </c>
      <c r="N277" s="19"/>
      <c r="O277" s="19"/>
      <c r="P277" s="20" t="str">
        <f t="shared" si="13"/>
        <v/>
      </c>
      <c r="Q277" s="19"/>
      <c r="R277" s="19"/>
      <c r="S277" s="20" t="str">
        <f>IF(AND(Q277&gt;0,R277&gt;0),IF($F277="F",IF(SUM($Q277,$R277)&lt;=35,1.33*($Q277+$R277)-0.013*POWER(($Q277+$R277),2)-2.5,0.546*($Q277+$R277)+9.7),1.21*($Q277+$R277)-0.008*POWER(($Q277+$R277),2)-VLOOKUP($G277,Ages!$A$12:$AD$19,30,0)),"")</f>
        <v/>
      </c>
      <c r="T277" s="18"/>
      <c r="X277" s="21" t="str">
        <f t="shared" si="14"/>
        <v xml:space="preserve"> </v>
      </c>
      <c r="AA277" s="18"/>
      <c r="AB277" s="18"/>
      <c r="AC277" s="18"/>
    </row>
    <row r="278" spans="6:29" s="17" customFormat="1" x14ac:dyDescent="0.2">
      <c r="F278" s="18"/>
      <c r="H278" s="19"/>
      <c r="I278" s="19"/>
      <c r="J278" s="20" t="str">
        <f t="shared" si="12"/>
        <v xml:space="preserve"> </v>
      </c>
      <c r="K278" s="19"/>
      <c r="L278" s="19"/>
      <c r="M278" s="28" t="str">
        <f>IF($L278&gt;0,IF($F278="F",1.11*$L278+VLOOKUP($G278,Ages!$A$3:$AG$10,31,0),1.35*$L278+VLOOKUP($G278,Ages!$A$12:$AG$19,31,0)),"")</f>
        <v/>
      </c>
      <c r="N278" s="19"/>
      <c r="O278" s="19"/>
      <c r="P278" s="20" t="str">
        <f t="shared" si="13"/>
        <v/>
      </c>
      <c r="Q278" s="19"/>
      <c r="R278" s="19"/>
      <c r="S278" s="20" t="str">
        <f>IF(AND(Q278&gt;0,R278&gt;0),IF($F278="F",IF(SUM($Q278,$R278)&lt;=35,1.33*($Q278+$R278)-0.013*POWER(($Q278+$R278),2)-2.5,0.546*($Q278+$R278)+9.7),1.21*($Q278+$R278)-0.008*POWER(($Q278+$R278),2)-VLOOKUP($G278,Ages!$A$12:$AD$19,30,0)),"")</f>
        <v/>
      </c>
      <c r="T278" s="18"/>
      <c r="X278" s="21" t="str">
        <f t="shared" si="14"/>
        <v xml:space="preserve"> </v>
      </c>
      <c r="AA278" s="18"/>
      <c r="AB278" s="18"/>
      <c r="AC278" s="18"/>
    </row>
    <row r="279" spans="6:29" s="17" customFormat="1" x14ac:dyDescent="0.2">
      <c r="F279" s="18"/>
      <c r="H279" s="19"/>
      <c r="I279" s="19"/>
      <c r="J279" s="20" t="str">
        <f t="shared" si="12"/>
        <v xml:space="preserve"> </v>
      </c>
      <c r="K279" s="19"/>
      <c r="L279" s="19"/>
      <c r="M279" s="28" t="str">
        <f>IF($L279&gt;0,IF($F279="F",1.11*$L279+VLOOKUP($G279,Ages!$A$3:$AG$10,31,0),1.35*$L279+VLOOKUP($G279,Ages!$A$12:$AG$19,31,0)),"")</f>
        <v/>
      </c>
      <c r="N279" s="19"/>
      <c r="O279" s="19"/>
      <c r="P279" s="20" t="str">
        <f t="shared" si="13"/>
        <v/>
      </c>
      <c r="Q279" s="19"/>
      <c r="R279" s="19"/>
      <c r="S279" s="20" t="str">
        <f>IF(AND(Q279&gt;0,R279&gt;0),IF($F279="F",IF(SUM($Q279,$R279)&lt;=35,1.33*($Q279+$R279)-0.013*POWER(($Q279+$R279),2)-2.5,0.546*($Q279+$R279)+9.7),1.21*($Q279+$R279)-0.008*POWER(($Q279+$R279),2)-VLOOKUP($G279,Ages!$A$12:$AD$19,30,0)),"")</f>
        <v/>
      </c>
      <c r="T279" s="18"/>
      <c r="X279" s="21" t="str">
        <f t="shared" si="14"/>
        <v xml:space="preserve"> </v>
      </c>
      <c r="AA279" s="18"/>
      <c r="AB279" s="18"/>
      <c r="AC279" s="18"/>
    </row>
    <row r="280" spans="6:29" s="17" customFormat="1" x14ac:dyDescent="0.2">
      <c r="F280" s="18"/>
      <c r="H280" s="19"/>
      <c r="I280" s="19"/>
      <c r="J280" s="20" t="str">
        <f t="shared" si="12"/>
        <v xml:space="preserve"> </v>
      </c>
      <c r="K280" s="19"/>
      <c r="L280" s="19"/>
      <c r="M280" s="28" t="str">
        <f>IF($L280&gt;0,IF($F280="F",1.11*$L280+VLOOKUP($G280,Ages!$A$3:$AG$10,31,0),1.35*$L280+VLOOKUP($G280,Ages!$A$12:$AG$19,31,0)),"")</f>
        <v/>
      </c>
      <c r="N280" s="19"/>
      <c r="O280" s="19"/>
      <c r="P280" s="20" t="str">
        <f t="shared" si="13"/>
        <v/>
      </c>
      <c r="Q280" s="19"/>
      <c r="R280" s="19"/>
      <c r="S280" s="20" t="str">
        <f>IF(AND(Q280&gt;0,R280&gt;0),IF($F280="F",IF(SUM($Q280,$R280)&lt;=35,1.33*($Q280+$R280)-0.013*POWER(($Q280+$R280),2)-2.5,0.546*($Q280+$R280)+9.7),1.21*($Q280+$R280)-0.008*POWER(($Q280+$R280),2)-VLOOKUP($G280,Ages!$A$12:$AD$19,30,0)),"")</f>
        <v/>
      </c>
      <c r="T280" s="18"/>
      <c r="X280" s="21" t="str">
        <f t="shared" si="14"/>
        <v xml:space="preserve"> </v>
      </c>
      <c r="AA280" s="18"/>
      <c r="AB280" s="18"/>
      <c r="AC280" s="18"/>
    </row>
    <row r="281" spans="6:29" s="17" customFormat="1" x14ac:dyDescent="0.2">
      <c r="F281" s="18"/>
      <c r="H281" s="19"/>
      <c r="I281" s="19"/>
      <c r="J281" s="20" t="str">
        <f t="shared" si="12"/>
        <v xml:space="preserve"> </v>
      </c>
      <c r="K281" s="19"/>
      <c r="L281" s="19"/>
      <c r="M281" s="28" t="str">
        <f>IF($L281&gt;0,IF($F281="F",1.11*$L281+VLOOKUP($G281,Ages!$A$3:$AG$10,31,0),1.35*$L281+VLOOKUP($G281,Ages!$A$12:$AG$19,31,0)),"")</f>
        <v/>
      </c>
      <c r="N281" s="19"/>
      <c r="O281" s="19"/>
      <c r="P281" s="20" t="str">
        <f t="shared" si="13"/>
        <v/>
      </c>
      <c r="Q281" s="19"/>
      <c r="R281" s="19"/>
      <c r="S281" s="20" t="str">
        <f>IF(AND(Q281&gt;0,R281&gt;0),IF($F281="F",IF(SUM($Q281,$R281)&lt;=35,1.33*($Q281+$R281)-0.013*POWER(($Q281+$R281),2)-2.5,0.546*($Q281+$R281)+9.7),1.21*($Q281+$R281)-0.008*POWER(($Q281+$R281),2)-VLOOKUP($G281,Ages!$A$12:$AD$19,30,0)),"")</f>
        <v/>
      </c>
      <c r="T281" s="18"/>
      <c r="X281" s="21" t="str">
        <f t="shared" si="14"/>
        <v xml:space="preserve"> </v>
      </c>
      <c r="AA281" s="18"/>
      <c r="AB281" s="18"/>
      <c r="AC281" s="18"/>
    </row>
    <row r="282" spans="6:29" s="17" customFormat="1" x14ac:dyDescent="0.2">
      <c r="F282" s="18"/>
      <c r="H282" s="19"/>
      <c r="I282" s="19"/>
      <c r="J282" s="20" t="str">
        <f t="shared" si="12"/>
        <v xml:space="preserve"> </v>
      </c>
      <c r="K282" s="19"/>
      <c r="L282" s="19"/>
      <c r="M282" s="28" t="str">
        <f>IF($L282&gt;0,IF($F282="F",1.11*$L282+VLOOKUP($G282,Ages!$A$3:$AG$10,31,0),1.35*$L282+VLOOKUP($G282,Ages!$A$12:$AG$19,31,0)),"")</f>
        <v/>
      </c>
      <c r="N282" s="19"/>
      <c r="O282" s="19"/>
      <c r="P282" s="20" t="str">
        <f t="shared" si="13"/>
        <v/>
      </c>
      <c r="Q282" s="19"/>
      <c r="R282" s="19"/>
      <c r="S282" s="20" t="str">
        <f>IF(AND(Q282&gt;0,R282&gt;0),IF($F282="F",IF(SUM($Q282,$R282)&lt;=35,1.33*($Q282+$R282)-0.013*POWER(($Q282+$R282),2)-2.5,0.546*($Q282+$R282)+9.7),1.21*($Q282+$R282)-0.008*POWER(($Q282+$R282),2)-VLOOKUP($G282,Ages!$A$12:$AD$19,30,0)),"")</f>
        <v/>
      </c>
      <c r="T282" s="18"/>
      <c r="X282" s="21" t="str">
        <f t="shared" si="14"/>
        <v xml:space="preserve"> </v>
      </c>
      <c r="AA282" s="18"/>
      <c r="AB282" s="18"/>
      <c r="AC282" s="18"/>
    </row>
    <row r="283" spans="6:29" s="17" customFormat="1" x14ac:dyDescent="0.2">
      <c r="F283" s="18"/>
      <c r="H283" s="19"/>
      <c r="I283" s="19"/>
      <c r="J283" s="20" t="str">
        <f t="shared" si="12"/>
        <v xml:space="preserve"> </v>
      </c>
      <c r="K283" s="19"/>
      <c r="L283" s="19"/>
      <c r="M283" s="28" t="str">
        <f>IF($L283&gt;0,IF($F283="F",1.11*$L283+VLOOKUP($G283,Ages!$A$3:$AG$10,31,0),1.35*$L283+VLOOKUP($G283,Ages!$A$12:$AG$19,31,0)),"")</f>
        <v/>
      </c>
      <c r="N283" s="19"/>
      <c r="O283" s="19"/>
      <c r="P283" s="20" t="str">
        <f t="shared" si="13"/>
        <v/>
      </c>
      <c r="Q283" s="19"/>
      <c r="R283" s="19"/>
      <c r="S283" s="20" t="str">
        <f>IF(AND(Q283&gt;0,R283&gt;0),IF($F283="F",IF(SUM($Q283,$R283)&lt;=35,1.33*($Q283+$R283)-0.013*POWER(($Q283+$R283),2)-2.5,0.546*($Q283+$R283)+9.7),1.21*($Q283+$R283)-0.008*POWER(($Q283+$R283),2)-VLOOKUP($G283,Ages!$A$12:$AD$19,30,0)),"")</f>
        <v/>
      </c>
      <c r="T283" s="18"/>
      <c r="X283" s="21" t="str">
        <f t="shared" si="14"/>
        <v xml:space="preserve"> </v>
      </c>
      <c r="AA283" s="18"/>
      <c r="AB283" s="18"/>
      <c r="AC283" s="18"/>
    </row>
    <row r="284" spans="6:29" s="17" customFormat="1" x14ac:dyDescent="0.2">
      <c r="F284" s="18"/>
      <c r="H284" s="19"/>
      <c r="I284" s="19"/>
      <c r="J284" s="20" t="str">
        <f t="shared" si="12"/>
        <v xml:space="preserve"> </v>
      </c>
      <c r="K284" s="19"/>
      <c r="L284" s="19"/>
      <c r="M284" s="28" t="str">
        <f>IF($L284&gt;0,IF($F284="F",1.11*$L284+VLOOKUP($G284,Ages!$A$3:$AG$10,31,0),1.35*$L284+VLOOKUP($G284,Ages!$A$12:$AG$19,31,0)),"")</f>
        <v/>
      </c>
      <c r="N284" s="19"/>
      <c r="O284" s="19"/>
      <c r="P284" s="20" t="str">
        <f t="shared" si="13"/>
        <v/>
      </c>
      <c r="Q284" s="19"/>
      <c r="R284" s="19"/>
      <c r="S284" s="20" t="str">
        <f>IF(AND(Q284&gt;0,R284&gt;0),IF($F284="F",IF(SUM($Q284,$R284)&lt;=35,1.33*($Q284+$R284)-0.013*POWER(($Q284+$R284),2)-2.5,0.546*($Q284+$R284)+9.7),1.21*($Q284+$R284)-0.008*POWER(($Q284+$R284),2)-VLOOKUP($G284,Ages!$A$12:$AD$19,30,0)),"")</f>
        <v/>
      </c>
      <c r="T284" s="18"/>
      <c r="X284" s="21" t="str">
        <f t="shared" si="14"/>
        <v xml:space="preserve"> </v>
      </c>
      <c r="AA284" s="18"/>
      <c r="AB284" s="18"/>
      <c r="AC284" s="18"/>
    </row>
    <row r="285" spans="6:29" s="17" customFormat="1" x14ac:dyDescent="0.2">
      <c r="F285" s="18"/>
      <c r="H285" s="19"/>
      <c r="I285" s="19"/>
      <c r="J285" s="20" t="str">
        <f t="shared" si="12"/>
        <v xml:space="preserve"> </v>
      </c>
      <c r="K285" s="19"/>
      <c r="L285" s="19"/>
      <c r="M285" s="28" t="str">
        <f>IF($L285&gt;0,IF($F285="F",1.11*$L285+VLOOKUP($G285,Ages!$A$3:$AG$10,31,0),1.35*$L285+VLOOKUP($G285,Ages!$A$12:$AG$19,31,0)),"")</f>
        <v/>
      </c>
      <c r="N285" s="19"/>
      <c r="O285" s="19"/>
      <c r="P285" s="20" t="str">
        <f t="shared" si="13"/>
        <v/>
      </c>
      <c r="Q285" s="19"/>
      <c r="R285" s="19"/>
      <c r="S285" s="20" t="str">
        <f>IF(AND(Q285&gt;0,R285&gt;0),IF($F285="F",IF(SUM($Q285,$R285)&lt;=35,1.33*($Q285+$R285)-0.013*POWER(($Q285+$R285),2)-2.5,0.546*($Q285+$R285)+9.7),1.21*($Q285+$R285)-0.008*POWER(($Q285+$R285),2)-VLOOKUP($G285,Ages!$A$12:$AD$19,30,0)),"")</f>
        <v/>
      </c>
      <c r="T285" s="18"/>
      <c r="X285" s="21" t="str">
        <f t="shared" si="14"/>
        <v xml:space="preserve"> </v>
      </c>
      <c r="AA285" s="18"/>
      <c r="AB285" s="18"/>
      <c r="AC285" s="18"/>
    </row>
    <row r="286" spans="6:29" s="17" customFormat="1" x14ac:dyDescent="0.2">
      <c r="F286" s="18"/>
      <c r="H286" s="19"/>
      <c r="I286" s="19"/>
      <c r="J286" s="20" t="str">
        <f t="shared" si="12"/>
        <v xml:space="preserve"> </v>
      </c>
      <c r="K286" s="19"/>
      <c r="L286" s="19"/>
      <c r="M286" s="28" t="str">
        <f>IF($L286&gt;0,IF($F286="F",1.11*$L286+VLOOKUP($G286,Ages!$A$3:$AG$10,31,0),1.35*$L286+VLOOKUP($G286,Ages!$A$12:$AG$19,31,0)),"")</f>
        <v/>
      </c>
      <c r="N286" s="19"/>
      <c r="O286" s="19"/>
      <c r="P286" s="20" t="str">
        <f t="shared" si="13"/>
        <v/>
      </c>
      <c r="Q286" s="19"/>
      <c r="R286" s="19"/>
      <c r="S286" s="20" t="str">
        <f>IF(AND(Q286&gt;0,R286&gt;0),IF($F286="F",IF(SUM($Q286,$R286)&lt;=35,1.33*($Q286+$R286)-0.013*POWER(($Q286+$R286),2)-2.5,0.546*($Q286+$R286)+9.7),1.21*($Q286+$R286)-0.008*POWER(($Q286+$R286),2)-VLOOKUP($G286,Ages!$A$12:$AD$19,30,0)),"")</f>
        <v/>
      </c>
      <c r="T286" s="18"/>
      <c r="X286" s="21" t="str">
        <f t="shared" si="14"/>
        <v xml:space="preserve"> </v>
      </c>
      <c r="AA286" s="18"/>
      <c r="AB286" s="18"/>
      <c r="AC286" s="18"/>
    </row>
    <row r="287" spans="6:29" s="17" customFormat="1" x14ac:dyDescent="0.2">
      <c r="F287" s="18"/>
      <c r="H287" s="19"/>
      <c r="I287" s="19"/>
      <c r="J287" s="20" t="str">
        <f t="shared" si="12"/>
        <v xml:space="preserve"> </v>
      </c>
      <c r="K287" s="19"/>
      <c r="L287" s="19"/>
      <c r="M287" s="28" t="str">
        <f>IF($L287&gt;0,IF($F287="F",1.11*$L287+VLOOKUP($G287,Ages!$A$3:$AG$10,31,0),1.35*$L287+VLOOKUP($G287,Ages!$A$12:$AG$19,31,0)),"")</f>
        <v/>
      </c>
      <c r="N287" s="19"/>
      <c r="O287" s="19"/>
      <c r="P287" s="20" t="str">
        <f t="shared" si="13"/>
        <v/>
      </c>
      <c r="Q287" s="19"/>
      <c r="R287" s="19"/>
      <c r="S287" s="20" t="str">
        <f>IF(AND(Q287&gt;0,R287&gt;0),IF($F287="F",IF(SUM($Q287,$R287)&lt;=35,1.33*($Q287+$R287)-0.013*POWER(($Q287+$R287),2)-2.5,0.546*($Q287+$R287)+9.7),1.21*($Q287+$R287)-0.008*POWER(($Q287+$R287),2)-VLOOKUP($G287,Ages!$A$12:$AD$19,30,0)),"")</f>
        <v/>
      </c>
      <c r="T287" s="18"/>
      <c r="X287" s="21" t="str">
        <f t="shared" si="14"/>
        <v xml:space="preserve"> </v>
      </c>
      <c r="AA287" s="18"/>
      <c r="AB287" s="18"/>
      <c r="AC287" s="18"/>
    </row>
    <row r="288" spans="6:29" s="17" customFormat="1" x14ac:dyDescent="0.2">
      <c r="F288" s="18"/>
      <c r="H288" s="19"/>
      <c r="I288" s="19"/>
      <c r="J288" s="20" t="str">
        <f t="shared" si="12"/>
        <v xml:space="preserve"> </v>
      </c>
      <c r="K288" s="19"/>
      <c r="L288" s="19"/>
      <c r="M288" s="28" t="str">
        <f>IF($L288&gt;0,IF($F288="F",1.11*$L288+VLOOKUP($G288,Ages!$A$3:$AG$10,31,0),1.35*$L288+VLOOKUP($G288,Ages!$A$12:$AG$19,31,0)),"")</f>
        <v/>
      </c>
      <c r="N288" s="19"/>
      <c r="O288" s="19"/>
      <c r="P288" s="20" t="str">
        <f t="shared" si="13"/>
        <v/>
      </c>
      <c r="Q288" s="19"/>
      <c r="R288" s="19"/>
      <c r="S288" s="20" t="str">
        <f>IF(AND(Q288&gt;0,R288&gt;0),IF($F288="F",IF(SUM($Q288,$R288)&lt;=35,1.33*($Q288+$R288)-0.013*POWER(($Q288+$R288),2)-2.5,0.546*($Q288+$R288)+9.7),1.21*($Q288+$R288)-0.008*POWER(($Q288+$R288),2)-VLOOKUP($G288,Ages!$A$12:$AD$19,30,0)),"")</f>
        <v/>
      </c>
      <c r="T288" s="18"/>
      <c r="X288" s="21" t="str">
        <f t="shared" si="14"/>
        <v xml:space="preserve"> </v>
      </c>
      <c r="AA288" s="18"/>
      <c r="AB288" s="18"/>
      <c r="AC288" s="18"/>
    </row>
    <row r="289" spans="6:29" s="17" customFormat="1" x14ac:dyDescent="0.2">
      <c r="F289" s="18"/>
      <c r="H289" s="19"/>
      <c r="I289" s="19"/>
      <c r="J289" s="20" t="str">
        <f t="shared" si="12"/>
        <v xml:space="preserve"> </v>
      </c>
      <c r="K289" s="19"/>
      <c r="L289" s="19"/>
      <c r="M289" s="28" t="str">
        <f>IF($L289&gt;0,IF($F289="F",1.11*$L289+VLOOKUP($G289,Ages!$A$3:$AG$10,31,0),1.35*$L289+VLOOKUP($G289,Ages!$A$12:$AG$19,31,0)),"")</f>
        <v/>
      </c>
      <c r="N289" s="19"/>
      <c r="O289" s="19"/>
      <c r="P289" s="20" t="str">
        <f t="shared" si="13"/>
        <v/>
      </c>
      <c r="Q289" s="19"/>
      <c r="R289" s="19"/>
      <c r="S289" s="20" t="str">
        <f>IF(AND(Q289&gt;0,R289&gt;0),IF($F289="F",IF(SUM($Q289,$R289)&lt;=35,1.33*($Q289+$R289)-0.013*POWER(($Q289+$R289),2)-2.5,0.546*($Q289+$R289)+9.7),1.21*($Q289+$R289)-0.008*POWER(($Q289+$R289),2)-VLOOKUP($G289,Ages!$A$12:$AD$19,30,0)),"")</f>
        <v/>
      </c>
      <c r="T289" s="18"/>
      <c r="X289" s="21" t="str">
        <f t="shared" si="14"/>
        <v xml:space="preserve"> </v>
      </c>
      <c r="AA289" s="18"/>
      <c r="AB289" s="18"/>
      <c r="AC289" s="18"/>
    </row>
    <row r="290" spans="6:29" s="17" customFormat="1" x14ac:dyDescent="0.2">
      <c r="F290" s="18"/>
      <c r="H290" s="19"/>
      <c r="I290" s="19"/>
      <c r="J290" s="20" t="str">
        <f t="shared" si="12"/>
        <v xml:space="preserve"> </v>
      </c>
      <c r="K290" s="19"/>
      <c r="L290" s="19"/>
      <c r="M290" s="28" t="str">
        <f>IF($L290&gt;0,IF($F290="F",1.11*$L290+VLOOKUP($G290,Ages!$A$3:$AG$10,31,0),1.35*$L290+VLOOKUP($G290,Ages!$A$12:$AG$19,31,0)),"")</f>
        <v/>
      </c>
      <c r="N290" s="19"/>
      <c r="O290" s="19"/>
      <c r="P290" s="20" t="str">
        <f t="shared" si="13"/>
        <v/>
      </c>
      <c r="Q290" s="19"/>
      <c r="R290" s="19"/>
      <c r="S290" s="20" t="str">
        <f>IF(AND(Q290&gt;0,R290&gt;0),IF($F290="F",IF(SUM($Q290,$R290)&lt;=35,1.33*($Q290+$R290)-0.013*POWER(($Q290+$R290),2)-2.5,0.546*($Q290+$R290)+9.7),1.21*($Q290+$R290)-0.008*POWER(($Q290+$R290),2)-VLOOKUP($G290,Ages!$A$12:$AD$19,30,0)),"")</f>
        <v/>
      </c>
      <c r="T290" s="18"/>
      <c r="X290" s="21" t="str">
        <f t="shared" si="14"/>
        <v xml:space="preserve"> </v>
      </c>
      <c r="AA290" s="18"/>
      <c r="AB290" s="18"/>
      <c r="AC290" s="18"/>
    </row>
    <row r="291" spans="6:29" s="17" customFormat="1" x14ac:dyDescent="0.2">
      <c r="F291" s="18"/>
      <c r="H291" s="19"/>
      <c r="I291" s="19"/>
      <c r="J291" s="20" t="str">
        <f t="shared" si="12"/>
        <v xml:space="preserve"> </v>
      </c>
      <c r="K291" s="19"/>
      <c r="L291" s="19"/>
      <c r="M291" s="28" t="str">
        <f>IF($L291&gt;0,IF($F291="F",1.11*$L291+VLOOKUP($G291,Ages!$A$3:$AG$10,31,0),1.35*$L291+VLOOKUP($G291,Ages!$A$12:$AG$19,31,0)),"")</f>
        <v/>
      </c>
      <c r="N291" s="19"/>
      <c r="O291" s="19"/>
      <c r="P291" s="20" t="str">
        <f t="shared" si="13"/>
        <v/>
      </c>
      <c r="Q291" s="19"/>
      <c r="R291" s="19"/>
      <c r="S291" s="20" t="str">
        <f>IF(AND(Q291&gt;0,R291&gt;0),IF($F291="F",IF(SUM($Q291,$R291)&lt;=35,1.33*($Q291+$R291)-0.013*POWER(($Q291+$R291),2)-2.5,0.546*($Q291+$R291)+9.7),1.21*($Q291+$R291)-0.008*POWER(($Q291+$R291),2)-VLOOKUP($G291,Ages!$A$12:$AD$19,30,0)),"")</f>
        <v/>
      </c>
      <c r="T291" s="18"/>
      <c r="X291" s="21" t="str">
        <f t="shared" si="14"/>
        <v xml:space="preserve"> </v>
      </c>
      <c r="AA291" s="18"/>
      <c r="AB291" s="18"/>
      <c r="AC291" s="18"/>
    </row>
    <row r="292" spans="6:29" s="17" customFormat="1" x14ac:dyDescent="0.2">
      <c r="F292" s="18"/>
      <c r="H292" s="19"/>
      <c r="I292" s="19"/>
      <c r="J292" s="20" t="str">
        <f t="shared" si="12"/>
        <v xml:space="preserve"> </v>
      </c>
      <c r="K292" s="19"/>
      <c r="L292" s="19"/>
      <c r="M292" s="28" t="str">
        <f>IF($L292&gt;0,IF($F292="F",1.11*$L292+VLOOKUP($G292,Ages!$A$3:$AG$10,31,0),1.35*$L292+VLOOKUP($G292,Ages!$A$12:$AG$19,31,0)),"")</f>
        <v/>
      </c>
      <c r="N292" s="19"/>
      <c r="O292" s="19"/>
      <c r="P292" s="20" t="str">
        <f t="shared" si="13"/>
        <v/>
      </c>
      <c r="Q292" s="19"/>
      <c r="R292" s="19"/>
      <c r="S292" s="20" t="str">
        <f>IF(AND(Q292&gt;0,R292&gt;0),IF($F292="F",IF(SUM($Q292,$R292)&lt;=35,1.33*($Q292+$R292)-0.013*POWER(($Q292+$R292),2)-2.5,0.546*($Q292+$R292)+9.7),1.21*($Q292+$R292)-0.008*POWER(($Q292+$R292),2)-VLOOKUP($G292,Ages!$A$12:$AD$19,30,0)),"")</f>
        <v/>
      </c>
      <c r="T292" s="18"/>
      <c r="X292" s="21" t="str">
        <f t="shared" si="14"/>
        <v xml:space="preserve"> </v>
      </c>
      <c r="AA292" s="18"/>
      <c r="AB292" s="18"/>
      <c r="AC292" s="18"/>
    </row>
    <row r="293" spans="6:29" s="17" customFormat="1" x14ac:dyDescent="0.2">
      <c r="F293" s="18"/>
      <c r="H293" s="19"/>
      <c r="I293" s="19"/>
      <c r="J293" s="20" t="str">
        <f t="shared" si="12"/>
        <v xml:space="preserve"> </v>
      </c>
      <c r="K293" s="19"/>
      <c r="L293" s="19"/>
      <c r="M293" s="28" t="str">
        <f>IF($L293&gt;0,IF($F293="F",1.11*$L293+VLOOKUP($G293,Ages!$A$3:$AG$10,31,0),1.35*$L293+VLOOKUP($G293,Ages!$A$12:$AG$19,31,0)),"")</f>
        <v/>
      </c>
      <c r="N293" s="19"/>
      <c r="O293" s="19"/>
      <c r="P293" s="20" t="str">
        <f t="shared" si="13"/>
        <v/>
      </c>
      <c r="Q293" s="19"/>
      <c r="R293" s="19"/>
      <c r="S293" s="20" t="str">
        <f>IF(AND(Q293&gt;0,R293&gt;0),IF($F293="F",IF(SUM($Q293,$R293)&lt;=35,1.33*($Q293+$R293)-0.013*POWER(($Q293+$R293),2)-2.5,0.546*($Q293+$R293)+9.7),1.21*($Q293+$R293)-0.008*POWER(($Q293+$R293),2)-VLOOKUP($G293,Ages!$A$12:$AD$19,30,0)),"")</f>
        <v/>
      </c>
      <c r="T293" s="18"/>
      <c r="X293" s="21" t="str">
        <f t="shared" si="14"/>
        <v xml:space="preserve"> </v>
      </c>
      <c r="AA293" s="18"/>
      <c r="AB293" s="18"/>
      <c r="AC293" s="18"/>
    </row>
    <row r="294" spans="6:29" s="17" customFormat="1" x14ac:dyDescent="0.2">
      <c r="F294" s="18"/>
      <c r="H294" s="19"/>
      <c r="I294" s="19"/>
      <c r="J294" s="20" t="str">
        <f t="shared" si="12"/>
        <v xml:space="preserve"> </v>
      </c>
      <c r="K294" s="19"/>
      <c r="L294" s="19"/>
      <c r="M294" s="28" t="str">
        <f>IF($L294&gt;0,IF($F294="F",1.11*$L294+VLOOKUP($G294,Ages!$A$3:$AG$10,31,0),1.35*$L294+VLOOKUP($G294,Ages!$A$12:$AG$19,31,0)),"")</f>
        <v/>
      </c>
      <c r="N294" s="19"/>
      <c r="O294" s="19"/>
      <c r="P294" s="20" t="str">
        <f t="shared" si="13"/>
        <v/>
      </c>
      <c r="Q294" s="19"/>
      <c r="R294" s="19"/>
      <c r="S294" s="20" t="str">
        <f>IF(AND(Q294&gt;0,R294&gt;0),IF($F294="F",IF(SUM($Q294,$R294)&lt;=35,1.33*($Q294+$R294)-0.013*POWER(($Q294+$R294),2)-2.5,0.546*($Q294+$R294)+9.7),1.21*($Q294+$R294)-0.008*POWER(($Q294+$R294),2)-VLOOKUP($G294,Ages!$A$12:$AD$19,30,0)),"")</f>
        <v/>
      </c>
      <c r="T294" s="18"/>
      <c r="X294" s="21" t="str">
        <f t="shared" si="14"/>
        <v xml:space="preserve"> </v>
      </c>
      <c r="AA294" s="18"/>
      <c r="AB294" s="18"/>
      <c r="AC294" s="18"/>
    </row>
    <row r="295" spans="6:29" s="17" customFormat="1" x14ac:dyDescent="0.2">
      <c r="F295" s="18"/>
      <c r="H295" s="19"/>
      <c r="I295" s="19"/>
      <c r="J295" s="20" t="str">
        <f t="shared" si="12"/>
        <v xml:space="preserve"> </v>
      </c>
      <c r="K295" s="19"/>
      <c r="L295" s="19"/>
      <c r="M295" s="28" t="str">
        <f>IF($L295&gt;0,IF($F295="F",1.11*$L295+VLOOKUP($G295,Ages!$A$3:$AG$10,31,0),1.35*$L295+VLOOKUP($G295,Ages!$A$12:$AG$19,31,0)),"")</f>
        <v/>
      </c>
      <c r="N295" s="19"/>
      <c r="O295" s="19"/>
      <c r="P295" s="20" t="str">
        <f t="shared" si="13"/>
        <v/>
      </c>
      <c r="Q295" s="19"/>
      <c r="R295" s="19"/>
      <c r="S295" s="20" t="str">
        <f>IF(AND(Q295&gt;0,R295&gt;0),IF($F295="F",IF(SUM($Q295,$R295)&lt;=35,1.33*($Q295+$R295)-0.013*POWER(($Q295+$R295),2)-2.5,0.546*($Q295+$R295)+9.7),1.21*($Q295+$R295)-0.008*POWER(($Q295+$R295),2)-VLOOKUP($G295,Ages!$A$12:$AD$19,30,0)),"")</f>
        <v/>
      </c>
      <c r="T295" s="18"/>
      <c r="X295" s="21" t="str">
        <f t="shared" si="14"/>
        <v xml:space="preserve"> </v>
      </c>
      <c r="AA295" s="18"/>
      <c r="AB295" s="18"/>
      <c r="AC295" s="18"/>
    </row>
    <row r="296" spans="6:29" s="17" customFormat="1" x14ac:dyDescent="0.2">
      <c r="F296" s="18"/>
      <c r="H296" s="19"/>
      <c r="I296" s="19"/>
      <c r="J296" s="20" t="str">
        <f t="shared" si="12"/>
        <v xml:space="preserve"> </v>
      </c>
      <c r="K296" s="19"/>
      <c r="L296" s="19"/>
      <c r="M296" s="28" t="str">
        <f>IF($L296&gt;0,IF($F296="F",1.11*$L296+VLOOKUP($G296,Ages!$A$3:$AG$10,31,0),1.35*$L296+VLOOKUP($G296,Ages!$A$12:$AG$19,31,0)),"")</f>
        <v/>
      </c>
      <c r="N296" s="19"/>
      <c r="O296" s="19"/>
      <c r="P296" s="20" t="str">
        <f t="shared" si="13"/>
        <v/>
      </c>
      <c r="Q296" s="19"/>
      <c r="R296" s="19"/>
      <c r="S296" s="20" t="str">
        <f>IF(AND(Q296&gt;0,R296&gt;0),IF($F296="F",IF(SUM($Q296,$R296)&lt;=35,1.33*($Q296+$R296)-0.013*POWER(($Q296+$R296),2)-2.5,0.546*($Q296+$R296)+9.7),1.21*($Q296+$R296)-0.008*POWER(($Q296+$R296),2)-VLOOKUP($G296,Ages!$A$12:$AD$19,30,0)),"")</f>
        <v/>
      </c>
      <c r="T296" s="18"/>
      <c r="X296" s="21" t="str">
        <f t="shared" si="14"/>
        <v xml:space="preserve"> </v>
      </c>
      <c r="AA296" s="18"/>
      <c r="AB296" s="18"/>
      <c r="AC296" s="18"/>
    </row>
    <row r="297" spans="6:29" s="17" customFormat="1" x14ac:dyDescent="0.2">
      <c r="F297" s="18"/>
      <c r="H297" s="19"/>
      <c r="I297" s="19"/>
      <c r="J297" s="20" t="str">
        <f t="shared" si="12"/>
        <v xml:space="preserve"> </v>
      </c>
      <c r="K297" s="19"/>
      <c r="L297" s="19"/>
      <c r="M297" s="28" t="str">
        <f>IF($L297&gt;0,IF($F297="F",1.11*$L297+VLOOKUP($G297,Ages!$A$3:$AG$10,31,0),1.35*$L297+VLOOKUP($G297,Ages!$A$12:$AG$19,31,0)),"")</f>
        <v/>
      </c>
      <c r="N297" s="19"/>
      <c r="O297" s="19"/>
      <c r="P297" s="20" t="str">
        <f t="shared" si="13"/>
        <v/>
      </c>
      <c r="Q297" s="19"/>
      <c r="R297" s="19"/>
      <c r="S297" s="20" t="str">
        <f>IF(AND(Q297&gt;0,R297&gt;0),IF($F297="F",IF(SUM($Q297,$R297)&lt;=35,1.33*($Q297+$R297)-0.013*POWER(($Q297+$R297),2)-2.5,0.546*($Q297+$R297)+9.7),1.21*($Q297+$R297)-0.008*POWER(($Q297+$R297),2)-VLOOKUP($G297,Ages!$A$12:$AD$19,30,0)),"")</f>
        <v/>
      </c>
      <c r="T297" s="18"/>
      <c r="X297" s="21" t="str">
        <f t="shared" si="14"/>
        <v xml:space="preserve"> </v>
      </c>
      <c r="AA297" s="18"/>
      <c r="AB297" s="18"/>
      <c r="AC297" s="18"/>
    </row>
    <row r="298" spans="6:29" s="17" customFormat="1" x14ac:dyDescent="0.2">
      <c r="F298" s="18"/>
      <c r="H298" s="19"/>
      <c r="I298" s="19"/>
      <c r="J298" s="20" t="str">
        <f t="shared" si="12"/>
        <v xml:space="preserve"> </v>
      </c>
      <c r="K298" s="19"/>
      <c r="L298" s="19"/>
      <c r="M298" s="28" t="str">
        <f>IF($L298&gt;0,IF($F298="F",1.11*$L298+VLOOKUP($G298,Ages!$A$3:$AG$10,31,0),1.35*$L298+VLOOKUP($G298,Ages!$A$12:$AG$19,31,0)),"")</f>
        <v/>
      </c>
      <c r="N298" s="19"/>
      <c r="O298" s="19"/>
      <c r="P298" s="20" t="str">
        <f t="shared" si="13"/>
        <v/>
      </c>
      <c r="Q298" s="19"/>
      <c r="R298" s="19"/>
      <c r="S298" s="20" t="str">
        <f>IF(AND(Q298&gt;0,R298&gt;0),IF($F298="F",IF(SUM($Q298,$R298)&lt;=35,1.33*($Q298+$R298)-0.013*POWER(($Q298+$R298),2)-2.5,0.546*($Q298+$R298)+9.7),1.21*($Q298+$R298)-0.008*POWER(($Q298+$R298),2)-VLOOKUP($G298,Ages!$A$12:$AD$19,30,0)),"")</f>
        <v/>
      </c>
      <c r="T298" s="18"/>
      <c r="X298" s="21" t="str">
        <f t="shared" si="14"/>
        <v xml:space="preserve"> </v>
      </c>
      <c r="AA298" s="18"/>
      <c r="AB298" s="18"/>
      <c r="AC298" s="18"/>
    </row>
    <row r="299" spans="6:29" s="17" customFormat="1" x14ac:dyDescent="0.2">
      <c r="F299" s="18"/>
      <c r="H299" s="19"/>
      <c r="I299" s="19"/>
      <c r="J299" s="20" t="str">
        <f t="shared" si="12"/>
        <v xml:space="preserve"> </v>
      </c>
      <c r="K299" s="19"/>
      <c r="L299" s="19"/>
      <c r="M299" s="28" t="str">
        <f>IF($L299&gt;0,IF($F299="F",1.11*$L299+VLOOKUP($G299,Ages!$A$3:$AG$10,31,0),1.35*$L299+VLOOKUP($G299,Ages!$A$12:$AG$19,31,0)),"")</f>
        <v/>
      </c>
      <c r="N299" s="19"/>
      <c r="O299" s="19"/>
      <c r="P299" s="20" t="str">
        <f t="shared" si="13"/>
        <v/>
      </c>
      <c r="Q299" s="19"/>
      <c r="R299" s="19"/>
      <c r="S299" s="20" t="str">
        <f>IF(AND(Q299&gt;0,R299&gt;0),IF($F299="F",IF(SUM($Q299,$R299)&lt;=35,1.33*($Q299+$R299)-0.013*POWER(($Q299+$R299),2)-2.5,0.546*($Q299+$R299)+9.7),1.21*($Q299+$R299)-0.008*POWER(($Q299+$R299),2)-VLOOKUP($G299,Ages!$A$12:$AD$19,30,0)),"")</f>
        <v/>
      </c>
      <c r="T299" s="18"/>
      <c r="X299" s="21" t="str">
        <f t="shared" si="14"/>
        <v xml:space="preserve"> </v>
      </c>
      <c r="AA299" s="18"/>
      <c r="AB299" s="18"/>
      <c r="AC299" s="18"/>
    </row>
    <row r="300" spans="6:29" s="17" customFormat="1" x14ac:dyDescent="0.2">
      <c r="F300" s="18"/>
      <c r="H300" s="19"/>
      <c r="I300" s="19"/>
      <c r="J300" s="20" t="str">
        <f t="shared" si="12"/>
        <v xml:space="preserve"> </v>
      </c>
      <c r="K300" s="19"/>
      <c r="L300" s="19"/>
      <c r="M300" s="28" t="str">
        <f>IF($L300&gt;0,IF($F300="F",1.11*$L300+VLOOKUP($G300,Ages!$A$3:$AG$10,31,0),1.35*$L300+VLOOKUP($G300,Ages!$A$12:$AG$19,31,0)),"")</f>
        <v/>
      </c>
      <c r="N300" s="19"/>
      <c r="O300" s="19"/>
      <c r="P300" s="20" t="str">
        <f t="shared" si="13"/>
        <v/>
      </c>
      <c r="Q300" s="19"/>
      <c r="R300" s="19"/>
      <c r="S300" s="20" t="str">
        <f>IF(AND(Q300&gt;0,R300&gt;0),IF($F300="F",IF(SUM($Q300,$R300)&lt;=35,1.33*($Q300+$R300)-0.013*POWER(($Q300+$R300),2)-2.5,0.546*($Q300+$R300)+9.7),1.21*($Q300+$R300)-0.008*POWER(($Q300+$R300),2)-VLOOKUP($G300,Ages!$A$12:$AD$19,30,0)),"")</f>
        <v/>
      </c>
      <c r="T300" s="18"/>
      <c r="X300" s="21" t="str">
        <f t="shared" si="14"/>
        <v xml:space="preserve"> </v>
      </c>
      <c r="AA300" s="18"/>
      <c r="AB300" s="18"/>
      <c r="AC300" s="18"/>
    </row>
    <row r="301" spans="6:29" s="17" customFormat="1" x14ac:dyDescent="0.2">
      <c r="F301" s="18"/>
      <c r="H301" s="19"/>
      <c r="I301" s="19"/>
      <c r="J301" s="20" t="str">
        <f t="shared" si="12"/>
        <v xml:space="preserve"> </v>
      </c>
      <c r="K301" s="19"/>
      <c r="L301" s="19"/>
      <c r="M301" s="28" t="str">
        <f>IF($L301&gt;0,IF($F301="F",1.11*$L301+VLOOKUP($G301,Ages!$A$3:$AG$10,31,0),1.35*$L301+VLOOKUP($G301,Ages!$A$12:$AG$19,31,0)),"")</f>
        <v/>
      </c>
      <c r="N301" s="19"/>
      <c r="O301" s="19"/>
      <c r="P301" s="20" t="str">
        <f t="shared" si="13"/>
        <v/>
      </c>
      <c r="Q301" s="19"/>
      <c r="R301" s="19"/>
      <c r="S301" s="20" t="str">
        <f>IF(AND(Q301&gt;0,R301&gt;0),IF($F301="F",IF(SUM($Q301,$R301)&lt;=35,1.33*($Q301+$R301)-0.013*POWER(($Q301+$R301),2)-2.5,0.546*($Q301+$R301)+9.7),1.21*($Q301+$R301)-0.008*POWER(($Q301+$R301),2)-VLOOKUP($G301,Ages!$A$12:$AD$19,30,0)),"")</f>
        <v/>
      </c>
      <c r="T301" s="18"/>
      <c r="X301" s="21" t="str">
        <f t="shared" si="14"/>
        <v xml:space="preserve"> </v>
      </c>
      <c r="AA301" s="18"/>
      <c r="AB301" s="18"/>
      <c r="AC301" s="18"/>
    </row>
    <row r="302" spans="6:29" s="17" customFormat="1" x14ac:dyDescent="0.2">
      <c r="F302" s="18"/>
      <c r="H302" s="19"/>
      <c r="I302" s="19"/>
      <c r="J302" s="20" t="str">
        <f t="shared" si="12"/>
        <v xml:space="preserve"> </v>
      </c>
      <c r="K302" s="19"/>
      <c r="L302" s="19"/>
      <c r="M302" s="28" t="str">
        <f>IF($L302&gt;0,IF($F302="F",1.11*$L302+VLOOKUP($G302,Ages!$A$3:$AG$10,31,0),1.35*$L302+VLOOKUP($G302,Ages!$A$12:$AG$19,31,0)),"")</f>
        <v/>
      </c>
      <c r="N302" s="19"/>
      <c r="O302" s="19"/>
      <c r="P302" s="20" t="str">
        <f t="shared" si="13"/>
        <v/>
      </c>
      <c r="Q302" s="19"/>
      <c r="R302" s="19"/>
      <c r="S302" s="20" t="str">
        <f>IF(AND(Q302&gt;0,R302&gt;0),IF($F302="F",IF(SUM($Q302,$R302)&lt;=35,1.33*($Q302+$R302)-0.013*POWER(($Q302+$R302),2)-2.5,0.546*($Q302+$R302)+9.7),1.21*($Q302+$R302)-0.008*POWER(($Q302+$R302),2)-VLOOKUP($G302,Ages!$A$12:$AD$19,30,0)),"")</f>
        <v/>
      </c>
      <c r="T302" s="18"/>
      <c r="X302" s="21" t="str">
        <f t="shared" si="14"/>
        <v xml:space="preserve"> </v>
      </c>
      <c r="AA302" s="18"/>
      <c r="AB302" s="18"/>
      <c r="AC302" s="18"/>
    </row>
    <row r="303" spans="6:29" s="17" customFormat="1" x14ac:dyDescent="0.2">
      <c r="F303" s="18"/>
      <c r="H303" s="19"/>
      <c r="I303" s="19"/>
      <c r="J303" s="20" t="str">
        <f t="shared" si="12"/>
        <v xml:space="preserve"> </v>
      </c>
      <c r="K303" s="19"/>
      <c r="L303" s="19"/>
      <c r="M303" s="28" t="str">
        <f>IF($L303&gt;0,IF($F303="F",1.11*$L303+VLOOKUP($G303,Ages!$A$3:$AG$10,31,0),1.35*$L303+VLOOKUP($G303,Ages!$A$12:$AG$19,31,0)),"")</f>
        <v/>
      </c>
      <c r="N303" s="19"/>
      <c r="O303" s="19"/>
      <c r="P303" s="20" t="str">
        <f t="shared" si="13"/>
        <v/>
      </c>
      <c r="Q303" s="19"/>
      <c r="R303" s="19"/>
      <c r="S303" s="20" t="str">
        <f>IF(AND(Q303&gt;0,R303&gt;0),IF($F303="F",IF(SUM($Q303,$R303)&lt;=35,1.33*($Q303+$R303)-0.013*POWER(($Q303+$R303),2)-2.5,0.546*($Q303+$R303)+9.7),1.21*($Q303+$R303)-0.008*POWER(($Q303+$R303),2)-VLOOKUP($G303,Ages!$A$12:$AD$19,30,0)),"")</f>
        <v/>
      </c>
      <c r="T303" s="18"/>
      <c r="X303" s="21" t="str">
        <f t="shared" si="14"/>
        <v xml:space="preserve"> </v>
      </c>
      <c r="AA303" s="18"/>
      <c r="AB303" s="18"/>
      <c r="AC303" s="18"/>
    </row>
    <row r="304" spans="6:29" s="17" customFormat="1" x14ac:dyDescent="0.2">
      <c r="F304" s="18"/>
      <c r="H304" s="19"/>
      <c r="I304" s="19"/>
      <c r="J304" s="20" t="str">
        <f t="shared" si="12"/>
        <v xml:space="preserve"> </v>
      </c>
      <c r="K304" s="19"/>
      <c r="L304" s="19"/>
      <c r="M304" s="28" t="str">
        <f>IF($L304&gt;0,IF($F304="F",1.11*$L304+VLOOKUP($G304,Ages!$A$3:$AG$10,31,0),1.35*$L304+VLOOKUP($G304,Ages!$A$12:$AG$19,31,0)),"")</f>
        <v/>
      </c>
      <c r="N304" s="19"/>
      <c r="O304" s="19"/>
      <c r="P304" s="20" t="str">
        <f t="shared" si="13"/>
        <v/>
      </c>
      <c r="Q304" s="19"/>
      <c r="R304" s="19"/>
      <c r="S304" s="20" t="str">
        <f>IF(AND(Q304&gt;0,R304&gt;0),IF($F304="F",IF(SUM($Q304,$R304)&lt;=35,1.33*($Q304+$R304)-0.013*POWER(($Q304+$R304),2)-2.5,0.546*($Q304+$R304)+9.7),1.21*($Q304+$R304)-0.008*POWER(($Q304+$R304),2)-VLOOKUP($G304,Ages!$A$12:$AD$19,30,0)),"")</f>
        <v/>
      </c>
      <c r="T304" s="18"/>
      <c r="X304" s="21" t="str">
        <f t="shared" si="14"/>
        <v xml:space="preserve"> </v>
      </c>
      <c r="AA304" s="18"/>
      <c r="AB304" s="18"/>
      <c r="AC304" s="18"/>
    </row>
    <row r="305" spans="6:29" s="17" customFormat="1" x14ac:dyDescent="0.2">
      <c r="F305" s="18"/>
      <c r="H305" s="19"/>
      <c r="I305" s="19"/>
      <c r="J305" s="20" t="str">
        <f t="shared" si="12"/>
        <v xml:space="preserve"> </v>
      </c>
      <c r="K305" s="19"/>
      <c r="L305" s="19"/>
      <c r="M305" s="28" t="str">
        <f>IF($L305&gt;0,IF($F305="F",1.11*$L305+VLOOKUP($G305,Ages!$A$3:$AG$10,31,0),1.35*$L305+VLOOKUP($G305,Ages!$A$12:$AG$19,31,0)),"")</f>
        <v/>
      </c>
      <c r="N305" s="19"/>
      <c r="O305" s="19"/>
      <c r="P305" s="20" t="str">
        <f t="shared" si="13"/>
        <v/>
      </c>
      <c r="Q305" s="19"/>
      <c r="R305" s="19"/>
      <c r="S305" s="20" t="str">
        <f>IF(AND(Q305&gt;0,R305&gt;0),IF($F305="F",IF(SUM($Q305,$R305)&lt;=35,1.33*($Q305+$R305)-0.013*POWER(($Q305+$R305),2)-2.5,0.546*($Q305+$R305)+9.7),1.21*($Q305+$R305)-0.008*POWER(($Q305+$R305),2)-VLOOKUP($G305,Ages!$A$12:$AD$19,30,0)),"")</f>
        <v/>
      </c>
      <c r="T305" s="18"/>
      <c r="X305" s="21" t="str">
        <f t="shared" si="14"/>
        <v xml:space="preserve"> </v>
      </c>
      <c r="AA305" s="18"/>
      <c r="AB305" s="18"/>
      <c r="AC305" s="18"/>
    </row>
    <row r="306" spans="6:29" s="17" customFormat="1" x14ac:dyDescent="0.2">
      <c r="F306" s="18"/>
      <c r="H306" s="19"/>
      <c r="I306" s="19"/>
      <c r="J306" s="20" t="str">
        <f t="shared" si="12"/>
        <v xml:space="preserve"> </v>
      </c>
      <c r="K306" s="19"/>
      <c r="L306" s="19"/>
      <c r="M306" s="28" t="str">
        <f>IF($L306&gt;0,IF($F306="F",1.11*$L306+VLOOKUP($G306,Ages!$A$3:$AG$10,31,0),1.35*$L306+VLOOKUP($G306,Ages!$A$12:$AG$19,31,0)),"")</f>
        <v/>
      </c>
      <c r="N306" s="19"/>
      <c r="O306" s="19"/>
      <c r="P306" s="20" t="str">
        <f t="shared" si="13"/>
        <v/>
      </c>
      <c r="Q306" s="19"/>
      <c r="R306" s="19"/>
      <c r="S306" s="20" t="str">
        <f>IF(AND(Q306&gt;0,R306&gt;0),IF($F306="F",IF(SUM($Q306,$R306)&lt;=35,1.33*($Q306+$R306)-0.013*POWER(($Q306+$R306),2)-2.5,0.546*($Q306+$R306)+9.7),1.21*($Q306+$R306)-0.008*POWER(($Q306+$R306),2)-VLOOKUP($G306,Ages!$A$12:$AD$19,30,0)),"")</f>
        <v/>
      </c>
      <c r="T306" s="18"/>
      <c r="X306" s="21" t="str">
        <f t="shared" si="14"/>
        <v xml:space="preserve"> </v>
      </c>
      <c r="AA306" s="18"/>
      <c r="AB306" s="18"/>
      <c r="AC306" s="18"/>
    </row>
    <row r="307" spans="6:29" s="17" customFormat="1" x14ac:dyDescent="0.2">
      <c r="F307" s="18"/>
      <c r="H307" s="19"/>
      <c r="I307" s="19"/>
      <c r="J307" s="20" t="str">
        <f t="shared" si="12"/>
        <v xml:space="preserve"> </v>
      </c>
      <c r="K307" s="19"/>
      <c r="L307" s="19"/>
      <c r="M307" s="28" t="str">
        <f>IF($L307&gt;0,IF($F307="F",1.11*$L307+VLOOKUP($G307,Ages!$A$3:$AG$10,31,0),1.35*$L307+VLOOKUP($G307,Ages!$A$12:$AG$19,31,0)),"")</f>
        <v/>
      </c>
      <c r="N307" s="19"/>
      <c r="O307" s="19"/>
      <c r="P307" s="20" t="str">
        <f t="shared" si="13"/>
        <v/>
      </c>
      <c r="Q307" s="19"/>
      <c r="R307" s="19"/>
      <c r="S307" s="20" t="str">
        <f>IF(AND(Q307&gt;0,R307&gt;0),IF($F307="F",IF(SUM($Q307,$R307)&lt;=35,1.33*($Q307+$R307)-0.013*POWER(($Q307+$R307),2)-2.5,0.546*($Q307+$R307)+9.7),1.21*($Q307+$R307)-0.008*POWER(($Q307+$R307),2)-VLOOKUP($G307,Ages!$A$12:$AD$19,30,0)),"")</f>
        <v/>
      </c>
      <c r="T307" s="18"/>
      <c r="X307" s="21" t="str">
        <f t="shared" si="14"/>
        <v xml:space="preserve"> </v>
      </c>
      <c r="AA307" s="18"/>
      <c r="AB307" s="18"/>
      <c r="AC307" s="18"/>
    </row>
    <row r="308" spans="6:29" s="17" customFormat="1" x14ac:dyDescent="0.2">
      <c r="F308" s="18"/>
      <c r="H308" s="19"/>
      <c r="I308" s="19"/>
      <c r="J308" s="20" t="str">
        <f t="shared" si="12"/>
        <v xml:space="preserve"> </v>
      </c>
      <c r="K308" s="19"/>
      <c r="L308" s="19"/>
      <c r="M308" s="28" t="str">
        <f>IF($L308&gt;0,IF($F308="F",1.11*$L308+VLOOKUP($G308,Ages!$A$3:$AG$10,31,0),1.35*$L308+VLOOKUP($G308,Ages!$A$12:$AG$19,31,0)),"")</f>
        <v/>
      </c>
      <c r="N308" s="19"/>
      <c r="O308" s="19"/>
      <c r="P308" s="20" t="str">
        <f t="shared" si="13"/>
        <v/>
      </c>
      <c r="Q308" s="19"/>
      <c r="R308" s="19"/>
      <c r="S308" s="20" t="str">
        <f>IF(AND(Q308&gt;0,R308&gt;0),IF($F308="F",IF(SUM($Q308,$R308)&lt;=35,1.33*($Q308+$R308)-0.013*POWER(($Q308+$R308),2)-2.5,0.546*($Q308+$R308)+9.7),1.21*($Q308+$R308)-0.008*POWER(($Q308+$R308),2)-VLOOKUP($G308,Ages!$A$12:$AD$19,30,0)),"")</f>
        <v/>
      </c>
      <c r="T308" s="18"/>
      <c r="X308" s="21" t="str">
        <f t="shared" si="14"/>
        <v xml:space="preserve"> </v>
      </c>
      <c r="AA308" s="18"/>
      <c r="AB308" s="18"/>
      <c r="AC308" s="18"/>
    </row>
    <row r="309" spans="6:29" s="17" customFormat="1" x14ac:dyDescent="0.2">
      <c r="F309" s="18"/>
      <c r="H309" s="19"/>
      <c r="I309" s="19"/>
      <c r="J309" s="20" t="str">
        <f t="shared" si="12"/>
        <v xml:space="preserve"> </v>
      </c>
      <c r="K309" s="19"/>
      <c r="L309" s="19"/>
      <c r="M309" s="28" t="str">
        <f>IF($L309&gt;0,IF($F309="F",1.11*$L309+VLOOKUP($G309,Ages!$A$3:$AG$10,31,0),1.35*$L309+VLOOKUP($G309,Ages!$A$12:$AG$19,31,0)),"")</f>
        <v/>
      </c>
      <c r="N309" s="19"/>
      <c r="O309" s="19"/>
      <c r="P309" s="20" t="str">
        <f t="shared" si="13"/>
        <v/>
      </c>
      <c r="Q309" s="19"/>
      <c r="R309" s="19"/>
      <c r="S309" s="20" t="str">
        <f>IF(AND(Q309&gt;0,R309&gt;0),IF($F309="F",IF(SUM($Q309,$R309)&lt;=35,1.33*($Q309+$R309)-0.013*POWER(($Q309+$R309),2)-2.5,0.546*($Q309+$R309)+9.7),1.21*($Q309+$R309)-0.008*POWER(($Q309+$R309),2)-VLOOKUP($G309,Ages!$A$12:$AD$19,30,0)),"")</f>
        <v/>
      </c>
      <c r="T309" s="18"/>
      <c r="X309" s="21" t="str">
        <f t="shared" si="14"/>
        <v xml:space="preserve"> </v>
      </c>
      <c r="AA309" s="18"/>
      <c r="AB309" s="18"/>
      <c r="AC309" s="18"/>
    </row>
    <row r="310" spans="6:29" s="17" customFormat="1" x14ac:dyDescent="0.2">
      <c r="F310" s="18"/>
      <c r="H310" s="19"/>
      <c r="I310" s="19"/>
      <c r="J310" s="20" t="str">
        <f t="shared" si="12"/>
        <v xml:space="preserve"> </v>
      </c>
      <c r="K310" s="19"/>
      <c r="L310" s="19"/>
      <c r="M310" s="28" t="str">
        <f>IF($L310&gt;0,IF($F310="F",1.11*$L310+VLOOKUP($G310,Ages!$A$3:$AG$10,31,0),1.35*$L310+VLOOKUP($G310,Ages!$A$12:$AG$19,31,0)),"")</f>
        <v/>
      </c>
      <c r="N310" s="19"/>
      <c r="O310" s="19"/>
      <c r="P310" s="20" t="str">
        <f t="shared" si="13"/>
        <v/>
      </c>
      <c r="Q310" s="19"/>
      <c r="R310" s="19"/>
      <c r="S310" s="20" t="str">
        <f>IF(AND(Q310&gt;0,R310&gt;0),IF($F310="F",IF(SUM($Q310,$R310)&lt;=35,1.33*($Q310+$R310)-0.013*POWER(($Q310+$R310),2)-2.5,0.546*($Q310+$R310)+9.7),1.21*($Q310+$R310)-0.008*POWER(($Q310+$R310),2)-VLOOKUP($G310,Ages!$A$12:$AD$19,30,0)),"")</f>
        <v/>
      </c>
      <c r="T310" s="18"/>
      <c r="X310" s="21" t="str">
        <f t="shared" si="14"/>
        <v xml:space="preserve"> </v>
      </c>
      <c r="AA310" s="18"/>
      <c r="AB310" s="18"/>
      <c r="AC310" s="18"/>
    </row>
    <row r="311" spans="6:29" s="17" customFormat="1" x14ac:dyDescent="0.2">
      <c r="F311" s="18"/>
      <c r="H311" s="19"/>
      <c r="I311" s="19"/>
      <c r="J311" s="20" t="str">
        <f t="shared" si="12"/>
        <v xml:space="preserve"> </v>
      </c>
      <c r="K311" s="19"/>
      <c r="L311" s="19"/>
      <c r="M311" s="28" t="str">
        <f>IF($L311&gt;0,IF($F311="F",1.11*$L311+VLOOKUP($G311,Ages!$A$3:$AG$10,31,0),1.35*$L311+VLOOKUP($G311,Ages!$A$12:$AG$19,31,0)),"")</f>
        <v/>
      </c>
      <c r="N311" s="19"/>
      <c r="O311" s="19"/>
      <c r="P311" s="20" t="str">
        <f t="shared" si="13"/>
        <v/>
      </c>
      <c r="Q311" s="19"/>
      <c r="R311" s="19"/>
      <c r="S311" s="20" t="str">
        <f>IF(AND(Q311&gt;0,R311&gt;0),IF($F311="F",IF(SUM($Q311,$R311)&lt;=35,1.33*($Q311+$R311)-0.013*POWER(($Q311+$R311),2)-2.5,0.546*($Q311+$R311)+9.7),1.21*($Q311+$R311)-0.008*POWER(($Q311+$R311),2)-VLOOKUP($G311,Ages!$A$12:$AD$19,30,0)),"")</f>
        <v/>
      </c>
      <c r="T311" s="18"/>
      <c r="X311" s="21" t="str">
        <f t="shared" si="14"/>
        <v xml:space="preserve"> </v>
      </c>
      <c r="AA311" s="18"/>
      <c r="AB311" s="18"/>
      <c r="AC311" s="18"/>
    </row>
    <row r="312" spans="6:29" s="17" customFormat="1" x14ac:dyDescent="0.2">
      <c r="F312" s="18"/>
      <c r="H312" s="19"/>
      <c r="I312" s="19"/>
      <c r="J312" s="20" t="str">
        <f t="shared" si="12"/>
        <v xml:space="preserve"> </v>
      </c>
      <c r="K312" s="19"/>
      <c r="L312" s="19"/>
      <c r="M312" s="28" t="str">
        <f>IF($L312&gt;0,IF($F312="F",1.11*$L312+VLOOKUP($G312,Ages!$A$3:$AG$10,31,0),1.35*$L312+VLOOKUP($G312,Ages!$A$12:$AG$19,31,0)),"")</f>
        <v/>
      </c>
      <c r="N312" s="19"/>
      <c r="O312" s="19"/>
      <c r="P312" s="20" t="str">
        <f t="shared" si="13"/>
        <v/>
      </c>
      <c r="Q312" s="19"/>
      <c r="R312" s="19"/>
      <c r="S312" s="20" t="str">
        <f>IF(AND(Q312&gt;0,R312&gt;0),IF($F312="F",IF(SUM($Q312,$R312)&lt;=35,1.33*($Q312+$R312)-0.013*POWER(($Q312+$R312),2)-2.5,0.546*($Q312+$R312)+9.7),1.21*($Q312+$R312)-0.008*POWER(($Q312+$R312),2)-VLOOKUP($G312,Ages!$A$12:$AD$19,30,0)),"")</f>
        <v/>
      </c>
      <c r="T312" s="18"/>
      <c r="X312" s="21" t="str">
        <f t="shared" si="14"/>
        <v xml:space="preserve"> </v>
      </c>
      <c r="AA312" s="18"/>
      <c r="AB312" s="18"/>
      <c r="AC312" s="18"/>
    </row>
    <row r="313" spans="6:29" s="17" customFormat="1" x14ac:dyDescent="0.2">
      <c r="F313" s="18"/>
      <c r="H313" s="19"/>
      <c r="I313" s="19"/>
      <c r="J313" s="20" t="str">
        <f t="shared" si="12"/>
        <v xml:space="preserve"> </v>
      </c>
      <c r="K313" s="19"/>
      <c r="L313" s="19"/>
      <c r="M313" s="28" t="str">
        <f>IF($L313&gt;0,IF($F313="F",1.11*$L313+VLOOKUP($G313,Ages!$A$3:$AG$10,31,0),1.35*$L313+VLOOKUP($G313,Ages!$A$12:$AG$19,31,0)),"")</f>
        <v/>
      </c>
      <c r="N313" s="19"/>
      <c r="O313" s="19"/>
      <c r="P313" s="20" t="str">
        <f t="shared" si="13"/>
        <v/>
      </c>
      <c r="Q313" s="19"/>
      <c r="R313" s="19"/>
      <c r="S313" s="20" t="str">
        <f>IF(AND(Q313&gt;0,R313&gt;0),IF($F313="F",IF(SUM($Q313,$R313)&lt;=35,1.33*($Q313+$R313)-0.013*POWER(($Q313+$R313),2)-2.5,0.546*($Q313+$R313)+9.7),1.21*($Q313+$R313)-0.008*POWER(($Q313+$R313),2)-VLOOKUP($G313,Ages!$A$12:$AD$19,30,0)),"")</f>
        <v/>
      </c>
      <c r="T313" s="18"/>
      <c r="X313" s="21" t="str">
        <f t="shared" si="14"/>
        <v xml:space="preserve"> </v>
      </c>
      <c r="AA313" s="18"/>
      <c r="AB313" s="18"/>
      <c r="AC313" s="18"/>
    </row>
    <row r="314" spans="6:29" s="17" customFormat="1" x14ac:dyDescent="0.2">
      <c r="F314" s="18"/>
      <c r="H314" s="19"/>
      <c r="I314" s="19"/>
      <c r="J314" s="20" t="str">
        <f t="shared" si="12"/>
        <v xml:space="preserve"> </v>
      </c>
      <c r="K314" s="19"/>
      <c r="L314" s="19"/>
      <c r="M314" s="28" t="str">
        <f>IF($L314&gt;0,IF($F314="F",1.11*$L314+VLOOKUP($G314,Ages!$A$3:$AG$10,31,0),1.35*$L314+VLOOKUP($G314,Ages!$A$12:$AG$19,31,0)),"")</f>
        <v/>
      </c>
      <c r="N314" s="19"/>
      <c r="O314" s="19"/>
      <c r="P314" s="20" t="str">
        <f t="shared" si="13"/>
        <v/>
      </c>
      <c r="Q314" s="19"/>
      <c r="R314" s="19"/>
      <c r="S314" s="20" t="str">
        <f>IF(AND(Q314&gt;0,R314&gt;0),IF($F314="F",IF(SUM($Q314,$R314)&lt;=35,1.33*($Q314+$R314)-0.013*POWER(($Q314+$R314),2)-2.5,0.546*($Q314+$R314)+9.7),1.21*($Q314+$R314)-0.008*POWER(($Q314+$R314),2)-VLOOKUP($G314,Ages!$A$12:$AD$19,30,0)),"")</f>
        <v/>
      </c>
      <c r="T314" s="18"/>
      <c r="X314" s="21" t="str">
        <f t="shared" si="14"/>
        <v xml:space="preserve"> </v>
      </c>
      <c r="AA314" s="18"/>
      <c r="AB314" s="18"/>
      <c r="AC314" s="18"/>
    </row>
    <row r="315" spans="6:29" s="17" customFormat="1" x14ac:dyDescent="0.2">
      <c r="F315" s="18"/>
      <c r="H315" s="19"/>
      <c r="I315" s="19"/>
      <c r="J315" s="20" t="str">
        <f t="shared" si="12"/>
        <v xml:space="preserve"> </v>
      </c>
      <c r="K315" s="19"/>
      <c r="L315" s="19"/>
      <c r="M315" s="28" t="str">
        <f>IF($L315&gt;0,IF($F315="F",1.11*$L315+VLOOKUP($G315,Ages!$A$3:$AG$10,31,0),1.35*$L315+VLOOKUP($G315,Ages!$A$12:$AG$19,31,0)),"")</f>
        <v/>
      </c>
      <c r="N315" s="19"/>
      <c r="O315" s="19"/>
      <c r="P315" s="20" t="str">
        <f t="shared" si="13"/>
        <v/>
      </c>
      <c r="Q315" s="19"/>
      <c r="R315" s="19"/>
      <c r="S315" s="20" t="str">
        <f>IF(AND(Q315&gt;0,R315&gt;0),IF($F315="F",IF(SUM($Q315,$R315)&lt;=35,1.33*($Q315+$R315)-0.013*POWER(($Q315+$R315),2)-2.5,0.546*($Q315+$R315)+9.7),1.21*($Q315+$R315)-0.008*POWER(($Q315+$R315),2)-VLOOKUP($G315,Ages!$A$12:$AD$19,30,0)),"")</f>
        <v/>
      </c>
      <c r="T315" s="18"/>
      <c r="X315" s="21" t="str">
        <f t="shared" si="14"/>
        <v xml:space="preserve"> </v>
      </c>
      <c r="AA315" s="18"/>
      <c r="AB315" s="18"/>
      <c r="AC315" s="18"/>
    </row>
    <row r="316" spans="6:29" s="17" customFormat="1" x14ac:dyDescent="0.2">
      <c r="F316" s="18"/>
      <c r="H316" s="19"/>
      <c r="I316" s="19"/>
      <c r="J316" s="20" t="str">
        <f t="shared" si="12"/>
        <v xml:space="preserve"> </v>
      </c>
      <c r="K316" s="19"/>
      <c r="L316" s="19"/>
      <c r="M316" s="28" t="str">
        <f>IF($L316&gt;0,IF($F316="F",1.11*$L316+VLOOKUP($G316,Ages!$A$3:$AG$10,31,0),1.35*$L316+VLOOKUP($G316,Ages!$A$12:$AG$19,31,0)),"")</f>
        <v/>
      </c>
      <c r="N316" s="19"/>
      <c r="O316" s="19"/>
      <c r="P316" s="20" t="str">
        <f t="shared" si="13"/>
        <v/>
      </c>
      <c r="Q316" s="19"/>
      <c r="R316" s="19"/>
      <c r="S316" s="20" t="str">
        <f>IF(AND(Q316&gt;0,R316&gt;0),IF($F316="F",IF(SUM($Q316,$R316)&lt;=35,1.33*($Q316+$R316)-0.013*POWER(($Q316+$R316),2)-2.5,0.546*($Q316+$R316)+9.7),1.21*($Q316+$R316)-0.008*POWER(($Q316+$R316),2)-VLOOKUP($G316,Ages!$A$12:$AD$19,30,0)),"")</f>
        <v/>
      </c>
      <c r="T316" s="18"/>
      <c r="X316" s="21" t="str">
        <f t="shared" si="14"/>
        <v xml:space="preserve"> </v>
      </c>
      <c r="AA316" s="18"/>
      <c r="AB316" s="18"/>
      <c r="AC316" s="18"/>
    </row>
    <row r="317" spans="6:29" s="17" customFormat="1" x14ac:dyDescent="0.2">
      <c r="F317" s="18"/>
      <c r="H317" s="19"/>
      <c r="I317" s="19"/>
      <c r="J317" s="20" t="str">
        <f t="shared" si="12"/>
        <v xml:space="preserve"> </v>
      </c>
      <c r="K317" s="19"/>
      <c r="L317" s="19"/>
      <c r="M317" s="28" t="str">
        <f>IF($L317&gt;0,IF($F317="F",1.11*$L317+VLOOKUP($G317,Ages!$A$3:$AG$10,31,0),1.35*$L317+VLOOKUP($G317,Ages!$A$12:$AG$19,31,0)),"")</f>
        <v/>
      </c>
      <c r="N317" s="19"/>
      <c r="O317" s="19"/>
      <c r="P317" s="20" t="str">
        <f t="shared" si="13"/>
        <v/>
      </c>
      <c r="Q317" s="19"/>
      <c r="R317" s="19"/>
      <c r="S317" s="20" t="str">
        <f>IF(AND(Q317&gt;0,R317&gt;0),IF($F317="F",IF(SUM($Q317,$R317)&lt;=35,1.33*($Q317+$R317)-0.013*POWER(($Q317+$R317),2)-2.5,0.546*($Q317+$R317)+9.7),1.21*($Q317+$R317)-0.008*POWER(($Q317+$R317),2)-VLOOKUP($G317,Ages!$A$12:$AD$19,30,0)),"")</f>
        <v/>
      </c>
      <c r="T317" s="18"/>
      <c r="X317" s="21" t="str">
        <f t="shared" si="14"/>
        <v xml:space="preserve"> </v>
      </c>
      <c r="AA317" s="18"/>
      <c r="AB317" s="18"/>
      <c r="AC317" s="18"/>
    </row>
    <row r="318" spans="6:29" s="17" customFormat="1" x14ac:dyDescent="0.2">
      <c r="F318" s="18"/>
      <c r="H318" s="19"/>
      <c r="I318" s="19"/>
      <c r="J318" s="20" t="str">
        <f t="shared" si="12"/>
        <v xml:space="preserve"> </v>
      </c>
      <c r="K318" s="19"/>
      <c r="L318" s="19"/>
      <c r="M318" s="28" t="str">
        <f>IF($L318&gt;0,IF($F318="F",1.11*$L318+VLOOKUP($G318,Ages!$A$3:$AG$10,31,0),1.35*$L318+VLOOKUP($G318,Ages!$A$12:$AG$19,31,0)),"")</f>
        <v/>
      </c>
      <c r="N318" s="19"/>
      <c r="O318" s="19"/>
      <c r="P318" s="20" t="str">
        <f t="shared" si="13"/>
        <v/>
      </c>
      <c r="Q318" s="19"/>
      <c r="R318" s="19"/>
      <c r="S318" s="20" t="str">
        <f>IF(AND(Q318&gt;0,R318&gt;0),IF($F318="F",IF(SUM($Q318,$R318)&lt;=35,1.33*($Q318+$R318)-0.013*POWER(($Q318+$R318),2)-2.5,0.546*($Q318+$R318)+9.7),1.21*($Q318+$R318)-0.008*POWER(($Q318+$R318),2)-VLOOKUP($G318,Ages!$A$12:$AD$19,30,0)),"")</f>
        <v/>
      </c>
      <c r="T318" s="18"/>
      <c r="X318" s="21" t="str">
        <f t="shared" si="14"/>
        <v xml:space="preserve"> </v>
      </c>
      <c r="AA318" s="18"/>
      <c r="AB318" s="18"/>
      <c r="AC318" s="18"/>
    </row>
    <row r="319" spans="6:29" s="17" customFormat="1" x14ac:dyDescent="0.2">
      <c r="F319" s="18"/>
      <c r="H319" s="19"/>
      <c r="I319" s="19"/>
      <c r="J319" s="20" t="str">
        <f t="shared" si="12"/>
        <v xml:space="preserve"> </v>
      </c>
      <c r="K319" s="19"/>
      <c r="L319" s="19"/>
      <c r="M319" s="28" t="str">
        <f>IF($L319&gt;0,IF($F319="F",1.11*$L319+VLOOKUP($G319,Ages!$A$3:$AG$10,31,0),1.35*$L319+VLOOKUP($G319,Ages!$A$12:$AG$19,31,0)),"")</f>
        <v/>
      </c>
      <c r="N319" s="19"/>
      <c r="O319" s="19"/>
      <c r="P319" s="20" t="str">
        <f t="shared" si="13"/>
        <v/>
      </c>
      <c r="Q319" s="19"/>
      <c r="R319" s="19"/>
      <c r="S319" s="20" t="str">
        <f>IF(AND(Q319&gt;0,R319&gt;0),IF($F319="F",IF(SUM($Q319,$R319)&lt;=35,1.33*($Q319+$R319)-0.013*POWER(($Q319+$R319),2)-2.5,0.546*($Q319+$R319)+9.7),1.21*($Q319+$R319)-0.008*POWER(($Q319+$R319),2)-VLOOKUP($G319,Ages!$A$12:$AD$19,30,0)),"")</f>
        <v/>
      </c>
      <c r="T319" s="18"/>
      <c r="X319" s="21" t="str">
        <f t="shared" si="14"/>
        <v xml:space="preserve"> </v>
      </c>
      <c r="AA319" s="18"/>
      <c r="AB319" s="18"/>
      <c r="AC319" s="18"/>
    </row>
    <row r="320" spans="6:29" s="17" customFormat="1" x14ac:dyDescent="0.2">
      <c r="F320" s="18"/>
      <c r="H320" s="19"/>
      <c r="I320" s="19"/>
      <c r="J320" s="20" t="str">
        <f t="shared" si="12"/>
        <v xml:space="preserve"> </v>
      </c>
      <c r="K320" s="19"/>
      <c r="L320" s="19"/>
      <c r="M320" s="28" t="str">
        <f>IF($L320&gt;0,IF($F320="F",1.11*$L320+VLOOKUP($G320,Ages!$A$3:$AG$10,31,0),1.35*$L320+VLOOKUP($G320,Ages!$A$12:$AG$19,31,0)),"")</f>
        <v/>
      </c>
      <c r="N320" s="19"/>
      <c r="O320" s="19"/>
      <c r="P320" s="20" t="str">
        <f t="shared" si="13"/>
        <v/>
      </c>
      <c r="Q320" s="19"/>
      <c r="R320" s="19"/>
      <c r="S320" s="20" t="str">
        <f>IF(AND(Q320&gt;0,R320&gt;0),IF($F320="F",IF(SUM($Q320,$R320)&lt;=35,1.33*($Q320+$R320)-0.013*POWER(($Q320+$R320),2)-2.5,0.546*($Q320+$R320)+9.7),1.21*($Q320+$R320)-0.008*POWER(($Q320+$R320),2)-VLOOKUP($G320,Ages!$A$12:$AD$19,30,0)),"")</f>
        <v/>
      </c>
      <c r="T320" s="18"/>
      <c r="X320" s="21" t="str">
        <f t="shared" si="14"/>
        <v xml:space="preserve"> </v>
      </c>
      <c r="AA320" s="18"/>
      <c r="AB320" s="18"/>
      <c r="AC320" s="18"/>
    </row>
    <row r="321" spans="6:29" s="17" customFormat="1" x14ac:dyDescent="0.2">
      <c r="F321" s="18"/>
      <c r="H321" s="19"/>
      <c r="I321" s="19"/>
      <c r="J321" s="20" t="str">
        <f t="shared" si="12"/>
        <v xml:space="preserve"> </v>
      </c>
      <c r="K321" s="19"/>
      <c r="L321" s="19"/>
      <c r="M321" s="28" t="str">
        <f>IF($L321&gt;0,IF($F321="F",1.11*$L321+VLOOKUP($G321,Ages!$A$3:$AG$10,31,0),1.35*$L321+VLOOKUP($G321,Ages!$A$12:$AG$19,31,0)),"")</f>
        <v/>
      </c>
      <c r="N321" s="19"/>
      <c r="O321" s="19"/>
      <c r="P321" s="20" t="str">
        <f t="shared" si="13"/>
        <v/>
      </c>
      <c r="Q321" s="19"/>
      <c r="R321" s="19"/>
      <c r="S321" s="20" t="str">
        <f>IF(AND(Q321&gt;0,R321&gt;0),IF($F321="F",IF(SUM($Q321,$R321)&lt;=35,1.33*($Q321+$R321)-0.013*POWER(($Q321+$R321),2)-2.5,0.546*($Q321+$R321)+9.7),1.21*($Q321+$R321)-0.008*POWER(($Q321+$R321),2)-VLOOKUP($G321,Ages!$A$12:$AD$19,30,0)),"")</f>
        <v/>
      </c>
      <c r="T321" s="18"/>
      <c r="X321" s="21" t="str">
        <f t="shared" si="14"/>
        <v xml:space="preserve"> </v>
      </c>
      <c r="AA321" s="18"/>
      <c r="AB321" s="18"/>
      <c r="AC321" s="18"/>
    </row>
    <row r="322" spans="6:29" s="17" customFormat="1" x14ac:dyDescent="0.2">
      <c r="F322" s="18"/>
      <c r="H322" s="19"/>
      <c r="I322" s="19"/>
      <c r="J322" s="20" t="str">
        <f t="shared" si="12"/>
        <v xml:space="preserve"> </v>
      </c>
      <c r="K322" s="19"/>
      <c r="L322" s="19"/>
      <c r="M322" s="28" t="str">
        <f>IF($L322&gt;0,IF($F322="F",1.11*$L322+VLOOKUP($G322,Ages!$A$3:$AG$10,31,0),1.35*$L322+VLOOKUP($G322,Ages!$A$12:$AG$19,31,0)),"")</f>
        <v/>
      </c>
      <c r="N322" s="19"/>
      <c r="O322" s="19"/>
      <c r="P322" s="20" t="str">
        <f t="shared" si="13"/>
        <v/>
      </c>
      <c r="Q322" s="19"/>
      <c r="R322" s="19"/>
      <c r="S322" s="20" t="str">
        <f>IF(AND(Q322&gt;0,R322&gt;0),IF($F322="F",IF(SUM($Q322,$R322)&lt;=35,1.33*($Q322+$R322)-0.013*POWER(($Q322+$R322),2)-2.5,0.546*($Q322+$R322)+9.7),1.21*($Q322+$R322)-0.008*POWER(($Q322+$R322),2)-VLOOKUP($G322,Ages!$A$12:$AD$19,30,0)),"")</f>
        <v/>
      </c>
      <c r="T322" s="18"/>
      <c r="X322" s="21" t="str">
        <f t="shared" si="14"/>
        <v xml:space="preserve"> </v>
      </c>
      <c r="AA322" s="18"/>
      <c r="AB322" s="18"/>
      <c r="AC322" s="18"/>
    </row>
    <row r="323" spans="6:29" s="17" customFormat="1" x14ac:dyDescent="0.2">
      <c r="F323" s="18"/>
      <c r="H323" s="19"/>
      <c r="I323" s="19"/>
      <c r="J323" s="20" t="str">
        <f t="shared" si="12"/>
        <v xml:space="preserve"> </v>
      </c>
      <c r="K323" s="19"/>
      <c r="L323" s="19"/>
      <c r="M323" s="28" t="str">
        <f>IF($L323&gt;0,IF($F323="F",1.11*$L323+VLOOKUP($G323,Ages!$A$3:$AG$10,31,0),1.35*$L323+VLOOKUP($G323,Ages!$A$12:$AG$19,31,0)),"")</f>
        <v/>
      </c>
      <c r="N323" s="19"/>
      <c r="O323" s="19"/>
      <c r="P323" s="20" t="str">
        <f t="shared" si="13"/>
        <v/>
      </c>
      <c r="Q323" s="19"/>
      <c r="R323" s="19"/>
      <c r="S323" s="20" t="str">
        <f>IF(AND(Q323&gt;0,R323&gt;0),IF($F323="F",IF(SUM($Q323,$R323)&lt;=35,1.33*($Q323+$R323)-0.013*POWER(($Q323+$R323),2)-2.5,0.546*($Q323+$R323)+9.7),1.21*($Q323+$R323)-0.008*POWER(($Q323+$R323),2)-VLOOKUP($G323,Ages!$A$12:$AD$19,30,0)),"")</f>
        <v/>
      </c>
      <c r="T323" s="18"/>
      <c r="X323" s="21" t="str">
        <f t="shared" si="14"/>
        <v xml:space="preserve"> </v>
      </c>
      <c r="AA323" s="18"/>
      <c r="AB323" s="18"/>
      <c r="AC323" s="18"/>
    </row>
    <row r="324" spans="6:29" s="17" customFormat="1" x14ac:dyDescent="0.2">
      <c r="F324" s="18"/>
      <c r="H324" s="19"/>
      <c r="I324" s="19"/>
      <c r="J324" s="20" t="str">
        <f t="shared" si="12"/>
        <v xml:space="preserve"> </v>
      </c>
      <c r="K324" s="19"/>
      <c r="L324" s="19"/>
      <c r="M324" s="28" t="str">
        <f>IF($L324&gt;0,IF($F324="F",1.11*$L324+VLOOKUP($G324,Ages!$A$3:$AG$10,31,0),1.35*$L324+VLOOKUP($G324,Ages!$A$12:$AG$19,31,0)),"")</f>
        <v/>
      </c>
      <c r="N324" s="19"/>
      <c r="O324" s="19"/>
      <c r="P324" s="20" t="str">
        <f t="shared" si="13"/>
        <v/>
      </c>
      <c r="Q324" s="19"/>
      <c r="R324" s="19"/>
      <c r="S324" s="20" t="str">
        <f>IF(AND(Q324&gt;0,R324&gt;0),IF($F324="F",IF(SUM($Q324,$R324)&lt;=35,1.33*($Q324+$R324)-0.013*POWER(($Q324+$R324),2)-2.5,0.546*($Q324+$R324)+9.7),1.21*($Q324+$R324)-0.008*POWER(($Q324+$R324),2)-VLOOKUP($G324,Ages!$A$12:$AD$19,30,0)),"")</f>
        <v/>
      </c>
      <c r="T324" s="18"/>
      <c r="X324" s="21" t="str">
        <f t="shared" si="14"/>
        <v xml:space="preserve"> </v>
      </c>
      <c r="AA324" s="18"/>
      <c r="AB324" s="18"/>
      <c r="AC324" s="18"/>
    </row>
    <row r="325" spans="6:29" s="17" customFormat="1" x14ac:dyDescent="0.2">
      <c r="F325" s="18"/>
      <c r="H325" s="19"/>
      <c r="I325" s="19"/>
      <c r="J325" s="20" t="str">
        <f t="shared" si="12"/>
        <v xml:space="preserve"> </v>
      </c>
      <c r="K325" s="19"/>
      <c r="L325" s="19"/>
      <c r="M325" s="28" t="str">
        <f>IF($L325&gt;0,IF($F325="F",1.11*$L325+VLOOKUP($G325,Ages!$A$3:$AG$10,31,0),1.35*$L325+VLOOKUP($G325,Ages!$A$12:$AG$19,31,0)),"")</f>
        <v/>
      </c>
      <c r="N325" s="19"/>
      <c r="O325" s="19"/>
      <c r="P325" s="20" t="str">
        <f t="shared" si="13"/>
        <v/>
      </c>
      <c r="Q325" s="19"/>
      <c r="R325" s="19"/>
      <c r="S325" s="20" t="str">
        <f>IF(AND(Q325&gt;0,R325&gt;0),IF($F325="F",IF(SUM($Q325,$R325)&lt;=35,1.33*($Q325+$R325)-0.013*POWER(($Q325+$R325),2)-2.5,0.546*($Q325+$R325)+9.7),1.21*($Q325+$R325)-0.008*POWER(($Q325+$R325),2)-VLOOKUP($G325,Ages!$A$12:$AD$19,30,0)),"")</f>
        <v/>
      </c>
      <c r="T325" s="18"/>
      <c r="X325" s="21" t="str">
        <f t="shared" si="14"/>
        <v xml:space="preserve"> </v>
      </c>
      <c r="AA325" s="18"/>
      <c r="AB325" s="18"/>
      <c r="AC325" s="18"/>
    </row>
    <row r="326" spans="6:29" s="17" customFormat="1" x14ac:dyDescent="0.2">
      <c r="F326" s="18"/>
      <c r="H326" s="19"/>
      <c r="I326" s="19"/>
      <c r="J326" s="20" t="str">
        <f t="shared" si="12"/>
        <v xml:space="preserve"> </v>
      </c>
      <c r="K326" s="19"/>
      <c r="L326" s="19"/>
      <c r="M326" s="28" t="str">
        <f>IF($L326&gt;0,IF($F326="F",1.11*$L326+VLOOKUP($G326,Ages!$A$3:$AG$10,31,0),1.35*$L326+VLOOKUP($G326,Ages!$A$12:$AG$19,31,0)),"")</f>
        <v/>
      </c>
      <c r="N326" s="19"/>
      <c r="O326" s="19"/>
      <c r="P326" s="20" t="str">
        <f t="shared" si="13"/>
        <v/>
      </c>
      <c r="Q326" s="19"/>
      <c r="R326" s="19"/>
      <c r="S326" s="20" t="str">
        <f>IF(AND(Q326&gt;0,R326&gt;0),IF($F326="F",IF(SUM($Q326,$R326)&lt;=35,1.33*($Q326+$R326)-0.013*POWER(($Q326+$R326),2)-2.5,0.546*($Q326+$R326)+9.7),1.21*($Q326+$R326)-0.008*POWER(($Q326+$R326),2)-VLOOKUP($G326,Ages!$A$12:$AD$19,30,0)),"")</f>
        <v/>
      </c>
      <c r="T326" s="18"/>
      <c r="X326" s="21" t="str">
        <f t="shared" si="14"/>
        <v xml:space="preserve"> </v>
      </c>
      <c r="AA326" s="18"/>
      <c r="AB326" s="18"/>
      <c r="AC326" s="18"/>
    </row>
    <row r="327" spans="6:29" s="17" customFormat="1" x14ac:dyDescent="0.2">
      <c r="F327" s="18"/>
      <c r="H327" s="19"/>
      <c r="I327" s="19"/>
      <c r="J327" s="20" t="str">
        <f t="shared" ref="J327:J390" si="15">IF(AND(H327&gt;0,I327&gt;0),(I327/(H327*H327))*703, " ")</f>
        <v xml:space="preserve"> </v>
      </c>
      <c r="K327" s="19"/>
      <c r="L327" s="19"/>
      <c r="M327" s="28" t="str">
        <f>IF($L327&gt;0,IF($F327="F",1.11*$L327+VLOOKUP($G327,Ages!$A$3:$AG$10,31,0),1.35*$L327+VLOOKUP($G327,Ages!$A$12:$AG$19,31,0)),"")</f>
        <v/>
      </c>
      <c r="N327" s="19"/>
      <c r="O327" s="19"/>
      <c r="P327" s="20" t="str">
        <f t="shared" ref="P327:P390" si="16">IF(AND(N327&gt;0,O327&gt;0),IF($F327="F",0.61*($N327+$O327)+5,0.735*($N327+$O327)+1),"")</f>
        <v/>
      </c>
      <c r="Q327" s="19"/>
      <c r="R327" s="19"/>
      <c r="S327" s="20" t="str">
        <f>IF(AND(Q327&gt;0,R327&gt;0),IF($F327="F",IF(SUM($Q327,$R327)&lt;=35,1.33*($Q327+$R327)-0.013*POWER(($Q327+$R327),2)-2.5,0.546*($Q327+$R327)+9.7),1.21*($Q327+$R327)-0.008*POWER(($Q327+$R327),2)-VLOOKUP($G327,Ages!$A$12:$AD$19,30,0)),"")</f>
        <v/>
      </c>
      <c r="T327" s="18"/>
      <c r="X327" s="21" t="str">
        <f t="shared" ref="X327:X390" si="17">IF(AND(H327&gt;0,I327&gt;0,V327&gt;0,(V327*60+W327 &lt; 781)),(IF(F327="F",(0.21*(G327*0)-(0.84*J327)-(8.41*(V327+(W327/60)))+(0.34*(V327+(W327/60))*(V327+(W327/60)))+(108.94)),IF(F327="M",(0.21*(G327*1)-(0.84*J327)-(8.41*(V327+(W327/60)))+(0.34*(V327+(W327/60))*(V327+(W327/60)))+(108.94))," ")))," ")</f>
        <v xml:space="preserve"> </v>
      </c>
      <c r="AA327" s="18"/>
      <c r="AB327" s="18"/>
      <c r="AC327" s="18"/>
    </row>
    <row r="328" spans="6:29" s="17" customFormat="1" x14ac:dyDescent="0.2">
      <c r="F328" s="18"/>
      <c r="H328" s="19"/>
      <c r="I328" s="19"/>
      <c r="J328" s="20" t="str">
        <f t="shared" si="15"/>
        <v xml:space="preserve"> </v>
      </c>
      <c r="K328" s="19"/>
      <c r="L328" s="19"/>
      <c r="M328" s="28" t="str">
        <f>IF($L328&gt;0,IF($F328="F",1.11*$L328+VLOOKUP($G328,Ages!$A$3:$AG$10,31,0),1.35*$L328+VLOOKUP($G328,Ages!$A$12:$AG$19,31,0)),"")</f>
        <v/>
      </c>
      <c r="N328" s="19"/>
      <c r="O328" s="19"/>
      <c r="P328" s="20" t="str">
        <f t="shared" si="16"/>
        <v/>
      </c>
      <c r="Q328" s="19"/>
      <c r="R328" s="19"/>
      <c r="S328" s="20" t="str">
        <f>IF(AND(Q328&gt;0,R328&gt;0),IF($F328="F",IF(SUM($Q328,$R328)&lt;=35,1.33*($Q328+$R328)-0.013*POWER(($Q328+$R328),2)-2.5,0.546*($Q328+$R328)+9.7),1.21*($Q328+$R328)-0.008*POWER(($Q328+$R328),2)-VLOOKUP($G328,Ages!$A$12:$AD$19,30,0)),"")</f>
        <v/>
      </c>
      <c r="T328" s="18"/>
      <c r="X328" s="21" t="str">
        <f t="shared" si="17"/>
        <v xml:space="preserve"> </v>
      </c>
      <c r="AA328" s="18"/>
      <c r="AB328" s="18"/>
      <c r="AC328" s="18"/>
    </row>
    <row r="329" spans="6:29" s="17" customFormat="1" x14ac:dyDescent="0.2">
      <c r="F329" s="18"/>
      <c r="H329" s="19"/>
      <c r="I329" s="19"/>
      <c r="J329" s="20" t="str">
        <f t="shared" si="15"/>
        <v xml:space="preserve"> </v>
      </c>
      <c r="K329" s="19"/>
      <c r="L329" s="19"/>
      <c r="M329" s="28" t="str">
        <f>IF($L329&gt;0,IF($F329="F",1.11*$L329+VLOOKUP($G329,Ages!$A$3:$AG$10,31,0),1.35*$L329+VLOOKUP($G329,Ages!$A$12:$AG$19,31,0)),"")</f>
        <v/>
      </c>
      <c r="N329" s="19"/>
      <c r="O329" s="19"/>
      <c r="P329" s="20" t="str">
        <f t="shared" si="16"/>
        <v/>
      </c>
      <c r="Q329" s="19"/>
      <c r="R329" s="19"/>
      <c r="S329" s="20" t="str">
        <f>IF(AND(Q329&gt;0,R329&gt;0),IF($F329="F",IF(SUM($Q329,$R329)&lt;=35,1.33*($Q329+$R329)-0.013*POWER(($Q329+$R329),2)-2.5,0.546*($Q329+$R329)+9.7),1.21*($Q329+$R329)-0.008*POWER(($Q329+$R329),2)-VLOOKUP($G329,Ages!$A$12:$AD$19,30,0)),"")</f>
        <v/>
      </c>
      <c r="T329" s="18"/>
      <c r="X329" s="21" t="str">
        <f t="shared" si="17"/>
        <v xml:space="preserve"> </v>
      </c>
      <c r="AA329" s="18"/>
      <c r="AB329" s="18"/>
      <c r="AC329" s="18"/>
    </row>
    <row r="330" spans="6:29" s="17" customFormat="1" x14ac:dyDescent="0.2">
      <c r="F330" s="18"/>
      <c r="H330" s="19"/>
      <c r="I330" s="19"/>
      <c r="J330" s="20" t="str">
        <f t="shared" si="15"/>
        <v xml:space="preserve"> </v>
      </c>
      <c r="K330" s="19"/>
      <c r="L330" s="19"/>
      <c r="M330" s="28" t="str">
        <f>IF($L330&gt;0,IF($F330="F",1.11*$L330+VLOOKUP($G330,Ages!$A$3:$AG$10,31,0),1.35*$L330+VLOOKUP($G330,Ages!$A$12:$AG$19,31,0)),"")</f>
        <v/>
      </c>
      <c r="N330" s="19"/>
      <c r="O330" s="19"/>
      <c r="P330" s="20" t="str">
        <f t="shared" si="16"/>
        <v/>
      </c>
      <c r="Q330" s="19"/>
      <c r="R330" s="19"/>
      <c r="S330" s="20" t="str">
        <f>IF(AND(Q330&gt;0,R330&gt;0),IF($F330="F",IF(SUM($Q330,$R330)&lt;=35,1.33*($Q330+$R330)-0.013*POWER(($Q330+$R330),2)-2.5,0.546*($Q330+$R330)+9.7),1.21*($Q330+$R330)-0.008*POWER(($Q330+$R330),2)-VLOOKUP($G330,Ages!$A$12:$AD$19,30,0)),"")</f>
        <v/>
      </c>
      <c r="T330" s="18"/>
      <c r="X330" s="21" t="str">
        <f t="shared" si="17"/>
        <v xml:space="preserve"> </v>
      </c>
      <c r="AA330" s="18"/>
      <c r="AB330" s="18"/>
      <c r="AC330" s="18"/>
    </row>
    <row r="331" spans="6:29" s="17" customFormat="1" x14ac:dyDescent="0.2">
      <c r="F331" s="18"/>
      <c r="H331" s="19"/>
      <c r="I331" s="19"/>
      <c r="J331" s="20" t="str">
        <f t="shared" si="15"/>
        <v xml:space="preserve"> </v>
      </c>
      <c r="K331" s="19"/>
      <c r="L331" s="19"/>
      <c r="M331" s="28" t="str">
        <f>IF($L331&gt;0,IF($F331="F",1.11*$L331+VLOOKUP($G331,Ages!$A$3:$AG$10,31,0),1.35*$L331+VLOOKUP($G331,Ages!$A$12:$AG$19,31,0)),"")</f>
        <v/>
      </c>
      <c r="N331" s="19"/>
      <c r="O331" s="19"/>
      <c r="P331" s="20" t="str">
        <f t="shared" si="16"/>
        <v/>
      </c>
      <c r="Q331" s="19"/>
      <c r="R331" s="19"/>
      <c r="S331" s="20" t="str">
        <f>IF(AND(Q331&gt;0,R331&gt;0),IF($F331="F",IF(SUM($Q331,$R331)&lt;=35,1.33*($Q331+$R331)-0.013*POWER(($Q331+$R331),2)-2.5,0.546*($Q331+$R331)+9.7),1.21*($Q331+$R331)-0.008*POWER(($Q331+$R331),2)-VLOOKUP($G331,Ages!$A$12:$AD$19,30,0)),"")</f>
        <v/>
      </c>
      <c r="T331" s="18"/>
      <c r="X331" s="21" t="str">
        <f t="shared" si="17"/>
        <v xml:space="preserve"> </v>
      </c>
      <c r="AA331" s="18"/>
      <c r="AB331" s="18"/>
      <c r="AC331" s="18"/>
    </row>
    <row r="332" spans="6:29" s="17" customFormat="1" x14ac:dyDescent="0.2">
      <c r="F332" s="18"/>
      <c r="H332" s="19"/>
      <c r="I332" s="19"/>
      <c r="J332" s="20" t="str">
        <f t="shared" si="15"/>
        <v xml:space="preserve"> </v>
      </c>
      <c r="K332" s="19"/>
      <c r="L332" s="19"/>
      <c r="M332" s="28" t="str">
        <f>IF($L332&gt;0,IF($F332="F",1.11*$L332+VLOOKUP($G332,Ages!$A$3:$AG$10,31,0),1.35*$L332+VLOOKUP($G332,Ages!$A$12:$AG$19,31,0)),"")</f>
        <v/>
      </c>
      <c r="N332" s="19"/>
      <c r="O332" s="19"/>
      <c r="P332" s="20" t="str">
        <f t="shared" si="16"/>
        <v/>
      </c>
      <c r="Q332" s="19"/>
      <c r="R332" s="19"/>
      <c r="S332" s="20" t="str">
        <f>IF(AND(Q332&gt;0,R332&gt;0),IF($F332="F",IF(SUM($Q332,$R332)&lt;=35,1.33*($Q332+$R332)-0.013*POWER(($Q332+$R332),2)-2.5,0.546*($Q332+$R332)+9.7),1.21*($Q332+$R332)-0.008*POWER(($Q332+$R332),2)-VLOOKUP($G332,Ages!$A$12:$AD$19,30,0)),"")</f>
        <v/>
      </c>
      <c r="T332" s="18"/>
      <c r="X332" s="21" t="str">
        <f t="shared" si="17"/>
        <v xml:space="preserve"> </v>
      </c>
      <c r="AA332" s="18"/>
      <c r="AB332" s="18"/>
      <c r="AC332" s="18"/>
    </row>
    <row r="333" spans="6:29" s="17" customFormat="1" x14ac:dyDescent="0.2">
      <c r="F333" s="18"/>
      <c r="H333" s="19"/>
      <c r="I333" s="19"/>
      <c r="J333" s="20" t="str">
        <f t="shared" si="15"/>
        <v xml:space="preserve"> </v>
      </c>
      <c r="K333" s="19"/>
      <c r="L333" s="19"/>
      <c r="M333" s="28" t="str">
        <f>IF($L333&gt;0,IF($F333="F",1.11*$L333+VLOOKUP($G333,Ages!$A$3:$AG$10,31,0),1.35*$L333+VLOOKUP($G333,Ages!$A$12:$AG$19,31,0)),"")</f>
        <v/>
      </c>
      <c r="N333" s="19"/>
      <c r="O333" s="19"/>
      <c r="P333" s="20" t="str">
        <f t="shared" si="16"/>
        <v/>
      </c>
      <c r="Q333" s="19"/>
      <c r="R333" s="19"/>
      <c r="S333" s="20" t="str">
        <f>IF(AND(Q333&gt;0,R333&gt;0),IF($F333="F",IF(SUM($Q333,$R333)&lt;=35,1.33*($Q333+$R333)-0.013*POWER(($Q333+$R333),2)-2.5,0.546*($Q333+$R333)+9.7),1.21*($Q333+$R333)-0.008*POWER(($Q333+$R333),2)-VLOOKUP($G333,Ages!$A$12:$AD$19,30,0)),"")</f>
        <v/>
      </c>
      <c r="T333" s="18"/>
      <c r="X333" s="21" t="str">
        <f t="shared" si="17"/>
        <v xml:space="preserve"> </v>
      </c>
      <c r="AA333" s="18"/>
      <c r="AB333" s="18"/>
      <c r="AC333" s="18"/>
    </row>
    <row r="334" spans="6:29" s="17" customFormat="1" x14ac:dyDescent="0.2">
      <c r="F334" s="18"/>
      <c r="H334" s="19"/>
      <c r="I334" s="19"/>
      <c r="J334" s="20" t="str">
        <f t="shared" si="15"/>
        <v xml:space="preserve"> </v>
      </c>
      <c r="K334" s="19"/>
      <c r="L334" s="19"/>
      <c r="M334" s="28" t="str">
        <f>IF($L334&gt;0,IF($F334="F",1.11*$L334+VLOOKUP($G334,Ages!$A$3:$AG$10,31,0),1.35*$L334+VLOOKUP($G334,Ages!$A$12:$AG$19,31,0)),"")</f>
        <v/>
      </c>
      <c r="N334" s="19"/>
      <c r="O334" s="19"/>
      <c r="P334" s="20" t="str">
        <f t="shared" si="16"/>
        <v/>
      </c>
      <c r="Q334" s="19"/>
      <c r="R334" s="19"/>
      <c r="S334" s="20" t="str">
        <f>IF(AND(Q334&gt;0,R334&gt;0),IF($F334="F",IF(SUM($Q334,$R334)&lt;=35,1.33*($Q334+$R334)-0.013*POWER(($Q334+$R334),2)-2.5,0.546*($Q334+$R334)+9.7),1.21*($Q334+$R334)-0.008*POWER(($Q334+$R334),2)-VLOOKUP($G334,Ages!$A$12:$AD$19,30,0)),"")</f>
        <v/>
      </c>
      <c r="T334" s="18"/>
      <c r="X334" s="21" t="str">
        <f t="shared" si="17"/>
        <v xml:space="preserve"> </v>
      </c>
      <c r="AA334" s="18"/>
      <c r="AB334" s="18"/>
      <c r="AC334" s="18"/>
    </row>
    <row r="335" spans="6:29" s="17" customFormat="1" x14ac:dyDescent="0.2">
      <c r="F335" s="18"/>
      <c r="H335" s="19"/>
      <c r="I335" s="19"/>
      <c r="J335" s="20" t="str">
        <f t="shared" si="15"/>
        <v xml:space="preserve"> </v>
      </c>
      <c r="K335" s="19"/>
      <c r="L335" s="19"/>
      <c r="M335" s="28" t="str">
        <f>IF($L335&gt;0,IF($F335="F",1.11*$L335+VLOOKUP($G335,Ages!$A$3:$AG$10,31,0),1.35*$L335+VLOOKUP($G335,Ages!$A$12:$AG$19,31,0)),"")</f>
        <v/>
      </c>
      <c r="N335" s="19"/>
      <c r="O335" s="19"/>
      <c r="P335" s="20" t="str">
        <f t="shared" si="16"/>
        <v/>
      </c>
      <c r="Q335" s="19"/>
      <c r="R335" s="19"/>
      <c r="S335" s="20" t="str">
        <f>IF(AND(Q335&gt;0,R335&gt;0),IF($F335="F",IF(SUM($Q335,$R335)&lt;=35,1.33*($Q335+$R335)-0.013*POWER(($Q335+$R335),2)-2.5,0.546*($Q335+$R335)+9.7),1.21*($Q335+$R335)-0.008*POWER(($Q335+$R335),2)-VLOOKUP($G335,Ages!$A$12:$AD$19,30,0)),"")</f>
        <v/>
      </c>
      <c r="T335" s="18"/>
      <c r="X335" s="21" t="str">
        <f t="shared" si="17"/>
        <v xml:space="preserve"> </v>
      </c>
      <c r="AA335" s="18"/>
      <c r="AB335" s="18"/>
      <c r="AC335" s="18"/>
    </row>
    <row r="336" spans="6:29" s="17" customFormat="1" x14ac:dyDescent="0.2">
      <c r="F336" s="18"/>
      <c r="H336" s="19"/>
      <c r="I336" s="19"/>
      <c r="J336" s="20" t="str">
        <f t="shared" si="15"/>
        <v xml:space="preserve"> </v>
      </c>
      <c r="K336" s="19"/>
      <c r="L336" s="19"/>
      <c r="M336" s="28" t="str">
        <f>IF($L336&gt;0,IF($F336="F",1.11*$L336+VLOOKUP($G336,Ages!$A$3:$AG$10,31,0),1.35*$L336+VLOOKUP($G336,Ages!$A$12:$AG$19,31,0)),"")</f>
        <v/>
      </c>
      <c r="N336" s="19"/>
      <c r="O336" s="19"/>
      <c r="P336" s="20" t="str">
        <f t="shared" si="16"/>
        <v/>
      </c>
      <c r="Q336" s="19"/>
      <c r="R336" s="19"/>
      <c r="S336" s="20" t="str">
        <f>IF(AND(Q336&gt;0,R336&gt;0),IF($F336="F",IF(SUM($Q336,$R336)&lt;=35,1.33*($Q336+$R336)-0.013*POWER(($Q336+$R336),2)-2.5,0.546*($Q336+$R336)+9.7),1.21*($Q336+$R336)-0.008*POWER(($Q336+$R336),2)-VLOOKUP($G336,Ages!$A$12:$AD$19,30,0)),"")</f>
        <v/>
      </c>
      <c r="T336" s="18"/>
      <c r="X336" s="21" t="str">
        <f t="shared" si="17"/>
        <v xml:space="preserve"> </v>
      </c>
      <c r="AA336" s="18"/>
      <c r="AB336" s="18"/>
      <c r="AC336" s="18"/>
    </row>
    <row r="337" spans="6:29" s="17" customFormat="1" x14ac:dyDescent="0.2">
      <c r="F337" s="18"/>
      <c r="H337" s="19"/>
      <c r="I337" s="19"/>
      <c r="J337" s="20" t="str">
        <f t="shared" si="15"/>
        <v xml:space="preserve"> </v>
      </c>
      <c r="K337" s="19"/>
      <c r="L337" s="19"/>
      <c r="M337" s="28" t="str">
        <f>IF($L337&gt;0,IF($F337="F",1.11*$L337+VLOOKUP($G337,Ages!$A$3:$AG$10,31,0),1.35*$L337+VLOOKUP($G337,Ages!$A$12:$AG$19,31,0)),"")</f>
        <v/>
      </c>
      <c r="N337" s="19"/>
      <c r="O337" s="19"/>
      <c r="P337" s="20" t="str">
        <f t="shared" si="16"/>
        <v/>
      </c>
      <c r="Q337" s="19"/>
      <c r="R337" s="19"/>
      <c r="S337" s="20" t="str">
        <f>IF(AND(Q337&gt;0,R337&gt;0),IF($F337="F",IF(SUM($Q337,$R337)&lt;=35,1.33*($Q337+$R337)-0.013*POWER(($Q337+$R337),2)-2.5,0.546*($Q337+$R337)+9.7),1.21*($Q337+$R337)-0.008*POWER(($Q337+$R337),2)-VLOOKUP($G337,Ages!$A$12:$AD$19,30,0)),"")</f>
        <v/>
      </c>
      <c r="T337" s="18"/>
      <c r="X337" s="21" t="str">
        <f t="shared" si="17"/>
        <v xml:space="preserve"> </v>
      </c>
      <c r="AA337" s="18"/>
      <c r="AB337" s="18"/>
      <c r="AC337" s="18"/>
    </row>
    <row r="338" spans="6:29" s="17" customFormat="1" x14ac:dyDescent="0.2">
      <c r="F338" s="18"/>
      <c r="H338" s="19"/>
      <c r="I338" s="19"/>
      <c r="J338" s="20" t="str">
        <f t="shared" si="15"/>
        <v xml:space="preserve"> </v>
      </c>
      <c r="K338" s="19"/>
      <c r="L338" s="19"/>
      <c r="M338" s="28" t="str">
        <f>IF($L338&gt;0,IF($F338="F",1.11*$L338+VLOOKUP($G338,Ages!$A$3:$AG$10,31,0),1.35*$L338+VLOOKUP($G338,Ages!$A$12:$AG$19,31,0)),"")</f>
        <v/>
      </c>
      <c r="N338" s="19"/>
      <c r="O338" s="19"/>
      <c r="P338" s="20" t="str">
        <f t="shared" si="16"/>
        <v/>
      </c>
      <c r="Q338" s="19"/>
      <c r="R338" s="19"/>
      <c r="S338" s="20" t="str">
        <f>IF(AND(Q338&gt;0,R338&gt;0),IF($F338="F",IF(SUM($Q338,$R338)&lt;=35,1.33*($Q338+$R338)-0.013*POWER(($Q338+$R338),2)-2.5,0.546*($Q338+$R338)+9.7),1.21*($Q338+$R338)-0.008*POWER(($Q338+$R338),2)-VLOOKUP($G338,Ages!$A$12:$AD$19,30,0)),"")</f>
        <v/>
      </c>
      <c r="T338" s="18"/>
      <c r="X338" s="21" t="str">
        <f t="shared" si="17"/>
        <v xml:space="preserve"> </v>
      </c>
      <c r="AA338" s="18"/>
      <c r="AB338" s="18"/>
      <c r="AC338" s="18"/>
    </row>
    <row r="339" spans="6:29" s="17" customFormat="1" x14ac:dyDescent="0.2">
      <c r="F339" s="18"/>
      <c r="H339" s="19"/>
      <c r="I339" s="19"/>
      <c r="J339" s="20" t="str">
        <f t="shared" si="15"/>
        <v xml:space="preserve"> </v>
      </c>
      <c r="K339" s="19"/>
      <c r="L339" s="19"/>
      <c r="M339" s="28" t="str">
        <f>IF($L339&gt;0,IF($F339="F",1.11*$L339+VLOOKUP($G339,Ages!$A$3:$AG$10,31,0),1.35*$L339+VLOOKUP($G339,Ages!$A$12:$AG$19,31,0)),"")</f>
        <v/>
      </c>
      <c r="N339" s="19"/>
      <c r="O339" s="19"/>
      <c r="P339" s="20" t="str">
        <f t="shared" si="16"/>
        <v/>
      </c>
      <c r="Q339" s="19"/>
      <c r="R339" s="19"/>
      <c r="S339" s="20" t="str">
        <f>IF(AND(Q339&gt;0,R339&gt;0),IF($F339="F",IF(SUM($Q339,$R339)&lt;=35,1.33*($Q339+$R339)-0.013*POWER(($Q339+$R339),2)-2.5,0.546*($Q339+$R339)+9.7),1.21*($Q339+$R339)-0.008*POWER(($Q339+$R339),2)-VLOOKUP($G339,Ages!$A$12:$AD$19,30,0)),"")</f>
        <v/>
      </c>
      <c r="T339" s="18"/>
      <c r="X339" s="21" t="str">
        <f t="shared" si="17"/>
        <v xml:space="preserve"> </v>
      </c>
      <c r="AA339" s="18"/>
      <c r="AB339" s="18"/>
      <c r="AC339" s="18"/>
    </row>
    <row r="340" spans="6:29" s="17" customFormat="1" x14ac:dyDescent="0.2">
      <c r="F340" s="18"/>
      <c r="H340" s="19"/>
      <c r="I340" s="19"/>
      <c r="J340" s="20" t="str">
        <f t="shared" si="15"/>
        <v xml:space="preserve"> </v>
      </c>
      <c r="K340" s="19"/>
      <c r="L340" s="19"/>
      <c r="M340" s="28" t="str">
        <f>IF($L340&gt;0,IF($F340="F",1.11*$L340+VLOOKUP($G340,Ages!$A$3:$AG$10,31,0),1.35*$L340+VLOOKUP($G340,Ages!$A$12:$AG$19,31,0)),"")</f>
        <v/>
      </c>
      <c r="N340" s="19"/>
      <c r="O340" s="19"/>
      <c r="P340" s="20" t="str">
        <f t="shared" si="16"/>
        <v/>
      </c>
      <c r="Q340" s="19"/>
      <c r="R340" s="19"/>
      <c r="S340" s="20" t="str">
        <f>IF(AND(Q340&gt;0,R340&gt;0),IF($F340="F",IF(SUM($Q340,$R340)&lt;=35,1.33*($Q340+$R340)-0.013*POWER(($Q340+$R340),2)-2.5,0.546*($Q340+$R340)+9.7),1.21*($Q340+$R340)-0.008*POWER(($Q340+$R340),2)-VLOOKUP($G340,Ages!$A$12:$AD$19,30,0)),"")</f>
        <v/>
      </c>
      <c r="T340" s="18"/>
      <c r="X340" s="21" t="str">
        <f t="shared" si="17"/>
        <v xml:space="preserve"> </v>
      </c>
      <c r="AA340" s="18"/>
      <c r="AB340" s="18"/>
      <c r="AC340" s="18"/>
    </row>
    <row r="341" spans="6:29" s="17" customFormat="1" x14ac:dyDescent="0.2">
      <c r="F341" s="18"/>
      <c r="H341" s="19"/>
      <c r="I341" s="19"/>
      <c r="J341" s="20" t="str">
        <f t="shared" si="15"/>
        <v xml:space="preserve"> </v>
      </c>
      <c r="K341" s="19"/>
      <c r="L341" s="19"/>
      <c r="M341" s="28" t="str">
        <f>IF($L341&gt;0,IF($F341="F",1.11*$L341+VLOOKUP($G341,Ages!$A$3:$AG$10,31,0),1.35*$L341+VLOOKUP($G341,Ages!$A$12:$AG$19,31,0)),"")</f>
        <v/>
      </c>
      <c r="N341" s="19"/>
      <c r="O341" s="19"/>
      <c r="P341" s="20" t="str">
        <f t="shared" si="16"/>
        <v/>
      </c>
      <c r="Q341" s="19"/>
      <c r="R341" s="19"/>
      <c r="S341" s="20" t="str">
        <f>IF(AND(Q341&gt;0,R341&gt;0),IF($F341="F",IF(SUM($Q341,$R341)&lt;=35,1.33*($Q341+$R341)-0.013*POWER(($Q341+$R341),2)-2.5,0.546*($Q341+$R341)+9.7),1.21*($Q341+$R341)-0.008*POWER(($Q341+$R341),2)-VLOOKUP($G341,Ages!$A$12:$AD$19,30,0)),"")</f>
        <v/>
      </c>
      <c r="T341" s="18"/>
      <c r="X341" s="21" t="str">
        <f t="shared" si="17"/>
        <v xml:space="preserve"> </v>
      </c>
      <c r="AA341" s="18"/>
      <c r="AB341" s="18"/>
      <c r="AC341" s="18"/>
    </row>
    <row r="342" spans="6:29" s="17" customFormat="1" x14ac:dyDescent="0.2">
      <c r="F342" s="18"/>
      <c r="H342" s="19"/>
      <c r="I342" s="19"/>
      <c r="J342" s="20" t="str">
        <f t="shared" si="15"/>
        <v xml:space="preserve"> </v>
      </c>
      <c r="K342" s="19"/>
      <c r="L342" s="19"/>
      <c r="M342" s="28" t="str">
        <f>IF($L342&gt;0,IF($F342="F",1.11*$L342+VLOOKUP($G342,Ages!$A$3:$AG$10,31,0),1.35*$L342+VLOOKUP($G342,Ages!$A$12:$AG$19,31,0)),"")</f>
        <v/>
      </c>
      <c r="N342" s="19"/>
      <c r="O342" s="19"/>
      <c r="P342" s="20" t="str">
        <f t="shared" si="16"/>
        <v/>
      </c>
      <c r="Q342" s="19"/>
      <c r="R342" s="19"/>
      <c r="S342" s="20" t="str">
        <f>IF(AND(Q342&gt;0,R342&gt;0),IF($F342="F",IF(SUM($Q342,$R342)&lt;=35,1.33*($Q342+$R342)-0.013*POWER(($Q342+$R342),2)-2.5,0.546*($Q342+$R342)+9.7),1.21*($Q342+$R342)-0.008*POWER(($Q342+$R342),2)-VLOOKUP($G342,Ages!$A$12:$AD$19,30,0)),"")</f>
        <v/>
      </c>
      <c r="T342" s="18"/>
      <c r="X342" s="21" t="str">
        <f t="shared" si="17"/>
        <v xml:space="preserve"> </v>
      </c>
      <c r="AA342" s="18"/>
      <c r="AB342" s="18"/>
      <c r="AC342" s="18"/>
    </row>
    <row r="343" spans="6:29" s="17" customFormat="1" x14ac:dyDescent="0.2">
      <c r="F343" s="18"/>
      <c r="H343" s="19"/>
      <c r="I343" s="19"/>
      <c r="J343" s="20" t="str">
        <f t="shared" si="15"/>
        <v xml:space="preserve"> </v>
      </c>
      <c r="K343" s="19"/>
      <c r="L343" s="19"/>
      <c r="M343" s="28" t="str">
        <f>IF($L343&gt;0,IF($F343="F",1.11*$L343+VLOOKUP($G343,Ages!$A$3:$AG$10,31,0),1.35*$L343+VLOOKUP($G343,Ages!$A$12:$AG$19,31,0)),"")</f>
        <v/>
      </c>
      <c r="N343" s="19"/>
      <c r="O343" s="19"/>
      <c r="P343" s="20" t="str">
        <f t="shared" si="16"/>
        <v/>
      </c>
      <c r="Q343" s="19"/>
      <c r="R343" s="19"/>
      <c r="S343" s="20" t="str">
        <f>IF(AND(Q343&gt;0,R343&gt;0),IF($F343="F",IF(SUM($Q343,$R343)&lt;=35,1.33*($Q343+$R343)-0.013*POWER(($Q343+$R343),2)-2.5,0.546*($Q343+$R343)+9.7),1.21*($Q343+$R343)-0.008*POWER(($Q343+$R343),2)-VLOOKUP($G343,Ages!$A$12:$AD$19,30,0)),"")</f>
        <v/>
      </c>
      <c r="T343" s="18"/>
      <c r="X343" s="21" t="str">
        <f t="shared" si="17"/>
        <v xml:space="preserve"> </v>
      </c>
      <c r="AA343" s="18"/>
      <c r="AB343" s="18"/>
      <c r="AC343" s="18"/>
    </row>
    <row r="344" spans="6:29" s="17" customFormat="1" x14ac:dyDescent="0.2">
      <c r="F344" s="18"/>
      <c r="H344" s="19"/>
      <c r="I344" s="19"/>
      <c r="J344" s="20" t="str">
        <f t="shared" si="15"/>
        <v xml:space="preserve"> </v>
      </c>
      <c r="K344" s="19"/>
      <c r="L344" s="19"/>
      <c r="M344" s="28" t="str">
        <f>IF($L344&gt;0,IF($F344="F",1.11*$L344+VLOOKUP($G344,Ages!$A$3:$AG$10,31,0),1.35*$L344+VLOOKUP($G344,Ages!$A$12:$AG$19,31,0)),"")</f>
        <v/>
      </c>
      <c r="N344" s="19"/>
      <c r="O344" s="19"/>
      <c r="P344" s="20" t="str">
        <f t="shared" si="16"/>
        <v/>
      </c>
      <c r="Q344" s="19"/>
      <c r="R344" s="19"/>
      <c r="S344" s="20" t="str">
        <f>IF(AND(Q344&gt;0,R344&gt;0),IF($F344="F",IF(SUM($Q344,$R344)&lt;=35,1.33*($Q344+$R344)-0.013*POWER(($Q344+$R344),2)-2.5,0.546*($Q344+$R344)+9.7),1.21*($Q344+$R344)-0.008*POWER(($Q344+$R344),2)-VLOOKUP($G344,Ages!$A$12:$AD$19,30,0)),"")</f>
        <v/>
      </c>
      <c r="T344" s="18"/>
      <c r="X344" s="21" t="str">
        <f t="shared" si="17"/>
        <v xml:space="preserve"> </v>
      </c>
      <c r="AA344" s="18"/>
      <c r="AB344" s="18"/>
      <c r="AC344" s="18"/>
    </row>
    <row r="345" spans="6:29" s="17" customFormat="1" x14ac:dyDescent="0.2">
      <c r="F345" s="18"/>
      <c r="H345" s="19"/>
      <c r="I345" s="19"/>
      <c r="J345" s="20" t="str">
        <f t="shared" si="15"/>
        <v xml:space="preserve"> </v>
      </c>
      <c r="K345" s="19"/>
      <c r="L345" s="19"/>
      <c r="M345" s="28" t="str">
        <f>IF($L345&gt;0,IF($F345="F",1.11*$L345+VLOOKUP($G345,Ages!$A$3:$AG$10,31,0),1.35*$L345+VLOOKUP($G345,Ages!$A$12:$AG$19,31,0)),"")</f>
        <v/>
      </c>
      <c r="N345" s="19"/>
      <c r="O345" s="19"/>
      <c r="P345" s="20" t="str">
        <f t="shared" si="16"/>
        <v/>
      </c>
      <c r="Q345" s="19"/>
      <c r="R345" s="19"/>
      <c r="S345" s="20" t="str">
        <f>IF(AND(Q345&gt;0,R345&gt;0),IF($F345="F",IF(SUM($Q345,$R345)&lt;=35,1.33*($Q345+$R345)-0.013*POWER(($Q345+$R345),2)-2.5,0.546*($Q345+$R345)+9.7),1.21*($Q345+$R345)-0.008*POWER(($Q345+$R345),2)-VLOOKUP($G345,Ages!$A$12:$AD$19,30,0)),"")</f>
        <v/>
      </c>
      <c r="T345" s="18"/>
      <c r="X345" s="21" t="str">
        <f t="shared" si="17"/>
        <v xml:space="preserve"> </v>
      </c>
      <c r="AA345" s="18"/>
      <c r="AB345" s="18"/>
      <c r="AC345" s="18"/>
    </row>
    <row r="346" spans="6:29" s="17" customFormat="1" x14ac:dyDescent="0.2">
      <c r="F346" s="18"/>
      <c r="H346" s="19"/>
      <c r="I346" s="19"/>
      <c r="J346" s="20" t="str">
        <f t="shared" si="15"/>
        <v xml:space="preserve"> </v>
      </c>
      <c r="K346" s="19"/>
      <c r="L346" s="19"/>
      <c r="M346" s="28" t="str">
        <f>IF($L346&gt;0,IF($F346="F",1.11*$L346+VLOOKUP($G346,Ages!$A$3:$AG$10,31,0),1.35*$L346+VLOOKUP($G346,Ages!$A$12:$AG$19,31,0)),"")</f>
        <v/>
      </c>
      <c r="N346" s="19"/>
      <c r="O346" s="19"/>
      <c r="P346" s="20" t="str">
        <f t="shared" si="16"/>
        <v/>
      </c>
      <c r="Q346" s="19"/>
      <c r="R346" s="19"/>
      <c r="S346" s="20" t="str">
        <f>IF(AND(Q346&gt;0,R346&gt;0),IF($F346="F",IF(SUM($Q346,$R346)&lt;=35,1.33*($Q346+$R346)-0.013*POWER(($Q346+$R346),2)-2.5,0.546*($Q346+$R346)+9.7),1.21*($Q346+$R346)-0.008*POWER(($Q346+$R346),2)-VLOOKUP($G346,Ages!$A$12:$AD$19,30,0)),"")</f>
        <v/>
      </c>
      <c r="T346" s="18"/>
      <c r="X346" s="21" t="str">
        <f t="shared" si="17"/>
        <v xml:space="preserve"> </v>
      </c>
      <c r="AA346" s="18"/>
      <c r="AB346" s="18"/>
      <c r="AC346" s="18"/>
    </row>
    <row r="347" spans="6:29" s="17" customFormat="1" x14ac:dyDescent="0.2">
      <c r="F347" s="18"/>
      <c r="H347" s="19"/>
      <c r="I347" s="19"/>
      <c r="J347" s="20" t="str">
        <f t="shared" si="15"/>
        <v xml:space="preserve"> </v>
      </c>
      <c r="K347" s="19"/>
      <c r="L347" s="19"/>
      <c r="M347" s="28" t="str">
        <f>IF($L347&gt;0,IF($F347="F",1.11*$L347+VLOOKUP($G347,Ages!$A$3:$AG$10,31,0),1.35*$L347+VLOOKUP($G347,Ages!$A$12:$AG$19,31,0)),"")</f>
        <v/>
      </c>
      <c r="N347" s="19"/>
      <c r="O347" s="19"/>
      <c r="P347" s="20" t="str">
        <f t="shared" si="16"/>
        <v/>
      </c>
      <c r="Q347" s="19"/>
      <c r="R347" s="19"/>
      <c r="S347" s="20" t="str">
        <f>IF(AND(Q347&gt;0,R347&gt;0),IF($F347="F",IF(SUM($Q347,$R347)&lt;=35,1.33*($Q347+$R347)-0.013*POWER(($Q347+$R347),2)-2.5,0.546*($Q347+$R347)+9.7),1.21*($Q347+$R347)-0.008*POWER(($Q347+$R347),2)-VLOOKUP($G347,Ages!$A$12:$AD$19,30,0)),"")</f>
        <v/>
      </c>
      <c r="T347" s="18"/>
      <c r="X347" s="21" t="str">
        <f t="shared" si="17"/>
        <v xml:space="preserve"> </v>
      </c>
      <c r="AA347" s="18"/>
      <c r="AB347" s="18"/>
      <c r="AC347" s="18"/>
    </row>
    <row r="348" spans="6:29" s="17" customFormat="1" x14ac:dyDescent="0.2">
      <c r="F348" s="18"/>
      <c r="H348" s="19"/>
      <c r="I348" s="19"/>
      <c r="J348" s="20" t="str">
        <f t="shared" si="15"/>
        <v xml:space="preserve"> </v>
      </c>
      <c r="K348" s="19"/>
      <c r="L348" s="19"/>
      <c r="M348" s="28" t="str">
        <f>IF($L348&gt;0,IF($F348="F",1.11*$L348+VLOOKUP($G348,Ages!$A$3:$AG$10,31,0),1.35*$L348+VLOOKUP($G348,Ages!$A$12:$AG$19,31,0)),"")</f>
        <v/>
      </c>
      <c r="N348" s="19"/>
      <c r="O348" s="19"/>
      <c r="P348" s="20" t="str">
        <f t="shared" si="16"/>
        <v/>
      </c>
      <c r="Q348" s="19"/>
      <c r="R348" s="19"/>
      <c r="S348" s="20" t="str">
        <f>IF(AND(Q348&gt;0,R348&gt;0),IF($F348="F",IF(SUM($Q348,$R348)&lt;=35,1.33*($Q348+$R348)-0.013*POWER(($Q348+$R348),2)-2.5,0.546*($Q348+$R348)+9.7),1.21*($Q348+$R348)-0.008*POWER(($Q348+$R348),2)-VLOOKUP($G348,Ages!$A$12:$AD$19,30,0)),"")</f>
        <v/>
      </c>
      <c r="T348" s="18"/>
      <c r="X348" s="21" t="str">
        <f t="shared" si="17"/>
        <v xml:space="preserve"> </v>
      </c>
      <c r="AA348" s="18"/>
      <c r="AB348" s="18"/>
      <c r="AC348" s="18"/>
    </row>
    <row r="349" spans="6:29" s="17" customFormat="1" x14ac:dyDescent="0.2">
      <c r="F349" s="18"/>
      <c r="H349" s="19"/>
      <c r="I349" s="19"/>
      <c r="J349" s="20" t="str">
        <f t="shared" si="15"/>
        <v xml:space="preserve"> </v>
      </c>
      <c r="K349" s="19"/>
      <c r="L349" s="19"/>
      <c r="M349" s="28" t="str">
        <f>IF($L349&gt;0,IF($F349="F",1.11*$L349+VLOOKUP($G349,Ages!$A$3:$AG$10,31,0),1.35*$L349+VLOOKUP($G349,Ages!$A$12:$AG$19,31,0)),"")</f>
        <v/>
      </c>
      <c r="N349" s="19"/>
      <c r="O349" s="19"/>
      <c r="P349" s="20" t="str">
        <f t="shared" si="16"/>
        <v/>
      </c>
      <c r="Q349" s="19"/>
      <c r="R349" s="19"/>
      <c r="S349" s="20" t="str">
        <f>IF(AND(Q349&gt;0,R349&gt;0),IF($F349="F",IF(SUM($Q349,$R349)&lt;=35,1.33*($Q349+$R349)-0.013*POWER(($Q349+$R349),2)-2.5,0.546*($Q349+$R349)+9.7),1.21*($Q349+$R349)-0.008*POWER(($Q349+$R349),2)-VLOOKUP($G349,Ages!$A$12:$AD$19,30,0)),"")</f>
        <v/>
      </c>
      <c r="T349" s="18"/>
      <c r="X349" s="21" t="str">
        <f t="shared" si="17"/>
        <v xml:space="preserve"> </v>
      </c>
      <c r="AA349" s="18"/>
      <c r="AB349" s="18"/>
      <c r="AC349" s="18"/>
    </row>
    <row r="350" spans="6:29" s="17" customFormat="1" x14ac:dyDescent="0.2">
      <c r="F350" s="18"/>
      <c r="H350" s="19"/>
      <c r="I350" s="19"/>
      <c r="J350" s="20" t="str">
        <f t="shared" si="15"/>
        <v xml:space="preserve"> </v>
      </c>
      <c r="K350" s="19"/>
      <c r="L350" s="19"/>
      <c r="M350" s="28" t="str">
        <f>IF($L350&gt;0,IF($F350="F",1.11*$L350+VLOOKUP($G350,Ages!$A$3:$AG$10,31,0),1.35*$L350+VLOOKUP($G350,Ages!$A$12:$AG$19,31,0)),"")</f>
        <v/>
      </c>
      <c r="N350" s="19"/>
      <c r="O350" s="19"/>
      <c r="P350" s="20" t="str">
        <f t="shared" si="16"/>
        <v/>
      </c>
      <c r="Q350" s="19"/>
      <c r="R350" s="19"/>
      <c r="S350" s="20" t="str">
        <f>IF(AND(Q350&gt;0,R350&gt;0),IF($F350="F",IF(SUM($Q350,$R350)&lt;=35,1.33*($Q350+$R350)-0.013*POWER(($Q350+$R350),2)-2.5,0.546*($Q350+$R350)+9.7),1.21*($Q350+$R350)-0.008*POWER(($Q350+$R350),2)-VLOOKUP($G350,Ages!$A$12:$AD$19,30,0)),"")</f>
        <v/>
      </c>
      <c r="T350" s="18"/>
      <c r="X350" s="21" t="str">
        <f t="shared" si="17"/>
        <v xml:space="preserve"> </v>
      </c>
      <c r="AA350" s="18"/>
      <c r="AB350" s="18"/>
      <c r="AC350" s="18"/>
    </row>
    <row r="351" spans="6:29" s="17" customFormat="1" x14ac:dyDescent="0.2">
      <c r="F351" s="18"/>
      <c r="H351" s="19"/>
      <c r="I351" s="19"/>
      <c r="J351" s="20" t="str">
        <f t="shared" si="15"/>
        <v xml:space="preserve"> </v>
      </c>
      <c r="K351" s="19"/>
      <c r="L351" s="19"/>
      <c r="M351" s="28" t="str">
        <f>IF($L351&gt;0,IF($F351="F",1.11*$L351+VLOOKUP($G351,Ages!$A$3:$AG$10,31,0),1.35*$L351+VLOOKUP($G351,Ages!$A$12:$AG$19,31,0)),"")</f>
        <v/>
      </c>
      <c r="N351" s="19"/>
      <c r="O351" s="19"/>
      <c r="P351" s="20" t="str">
        <f t="shared" si="16"/>
        <v/>
      </c>
      <c r="Q351" s="19"/>
      <c r="R351" s="19"/>
      <c r="S351" s="20" t="str">
        <f>IF(AND(Q351&gt;0,R351&gt;0),IF($F351="F",IF(SUM($Q351,$R351)&lt;=35,1.33*($Q351+$R351)-0.013*POWER(($Q351+$R351),2)-2.5,0.546*($Q351+$R351)+9.7),1.21*($Q351+$R351)-0.008*POWER(($Q351+$R351),2)-VLOOKUP($G351,Ages!$A$12:$AD$19,30,0)),"")</f>
        <v/>
      </c>
      <c r="T351" s="18"/>
      <c r="X351" s="21" t="str">
        <f t="shared" si="17"/>
        <v xml:space="preserve"> </v>
      </c>
      <c r="AA351" s="18"/>
      <c r="AB351" s="18"/>
      <c r="AC351" s="18"/>
    </row>
    <row r="352" spans="6:29" s="17" customFormat="1" x14ac:dyDescent="0.2">
      <c r="F352" s="18"/>
      <c r="H352" s="19"/>
      <c r="I352" s="19"/>
      <c r="J352" s="20" t="str">
        <f t="shared" si="15"/>
        <v xml:space="preserve"> </v>
      </c>
      <c r="K352" s="19"/>
      <c r="L352" s="19"/>
      <c r="M352" s="28" t="str">
        <f>IF($L352&gt;0,IF($F352="F",1.11*$L352+VLOOKUP($G352,Ages!$A$3:$AG$10,31,0),1.35*$L352+VLOOKUP($G352,Ages!$A$12:$AG$19,31,0)),"")</f>
        <v/>
      </c>
      <c r="N352" s="19"/>
      <c r="O352" s="19"/>
      <c r="P352" s="20" t="str">
        <f t="shared" si="16"/>
        <v/>
      </c>
      <c r="Q352" s="19"/>
      <c r="R352" s="19"/>
      <c r="S352" s="20" t="str">
        <f>IF(AND(Q352&gt;0,R352&gt;0),IF($F352="F",IF(SUM($Q352,$R352)&lt;=35,1.33*($Q352+$R352)-0.013*POWER(($Q352+$R352),2)-2.5,0.546*($Q352+$R352)+9.7),1.21*($Q352+$R352)-0.008*POWER(($Q352+$R352),2)-VLOOKUP($G352,Ages!$A$12:$AD$19,30,0)),"")</f>
        <v/>
      </c>
      <c r="T352" s="18"/>
      <c r="X352" s="21" t="str">
        <f t="shared" si="17"/>
        <v xml:space="preserve"> </v>
      </c>
      <c r="AA352" s="18"/>
      <c r="AB352" s="18"/>
      <c r="AC352" s="18"/>
    </row>
    <row r="353" spans="6:29" s="17" customFormat="1" x14ac:dyDescent="0.2">
      <c r="F353" s="18"/>
      <c r="H353" s="19"/>
      <c r="I353" s="19"/>
      <c r="J353" s="20" t="str">
        <f t="shared" si="15"/>
        <v xml:space="preserve"> </v>
      </c>
      <c r="K353" s="19"/>
      <c r="L353" s="19"/>
      <c r="M353" s="28" t="str">
        <f>IF($L353&gt;0,IF($F353="F",1.11*$L353+VLOOKUP($G353,Ages!$A$3:$AG$10,31,0),1.35*$L353+VLOOKUP($G353,Ages!$A$12:$AG$19,31,0)),"")</f>
        <v/>
      </c>
      <c r="N353" s="19"/>
      <c r="O353" s="19"/>
      <c r="P353" s="20" t="str">
        <f t="shared" si="16"/>
        <v/>
      </c>
      <c r="Q353" s="19"/>
      <c r="R353" s="19"/>
      <c r="S353" s="20" t="str">
        <f>IF(AND(Q353&gt;0,R353&gt;0),IF($F353="F",IF(SUM($Q353,$R353)&lt;=35,1.33*($Q353+$R353)-0.013*POWER(($Q353+$R353),2)-2.5,0.546*($Q353+$R353)+9.7),1.21*($Q353+$R353)-0.008*POWER(($Q353+$R353),2)-VLOOKUP($G353,Ages!$A$12:$AD$19,30,0)),"")</f>
        <v/>
      </c>
      <c r="T353" s="18"/>
      <c r="X353" s="21" t="str">
        <f t="shared" si="17"/>
        <v xml:space="preserve"> </v>
      </c>
      <c r="AA353" s="18"/>
      <c r="AB353" s="18"/>
      <c r="AC353" s="18"/>
    </row>
    <row r="354" spans="6:29" s="17" customFormat="1" x14ac:dyDescent="0.2">
      <c r="F354" s="18"/>
      <c r="H354" s="19"/>
      <c r="I354" s="19"/>
      <c r="J354" s="20" t="str">
        <f t="shared" si="15"/>
        <v xml:space="preserve"> </v>
      </c>
      <c r="K354" s="19"/>
      <c r="L354" s="19"/>
      <c r="M354" s="28" t="str">
        <f>IF($L354&gt;0,IF($F354="F",1.11*$L354+VLOOKUP($G354,Ages!$A$3:$AG$10,31,0),1.35*$L354+VLOOKUP($G354,Ages!$A$12:$AG$19,31,0)),"")</f>
        <v/>
      </c>
      <c r="N354" s="19"/>
      <c r="O354" s="19"/>
      <c r="P354" s="20" t="str">
        <f t="shared" si="16"/>
        <v/>
      </c>
      <c r="Q354" s="19"/>
      <c r="R354" s="19"/>
      <c r="S354" s="20" t="str">
        <f>IF(AND(Q354&gt;0,R354&gt;0),IF($F354="F",IF(SUM($Q354,$R354)&lt;=35,1.33*($Q354+$R354)-0.013*POWER(($Q354+$R354),2)-2.5,0.546*($Q354+$R354)+9.7),1.21*($Q354+$R354)-0.008*POWER(($Q354+$R354),2)-VLOOKUP($G354,Ages!$A$12:$AD$19,30,0)),"")</f>
        <v/>
      </c>
      <c r="T354" s="18"/>
      <c r="X354" s="21" t="str">
        <f t="shared" si="17"/>
        <v xml:space="preserve"> </v>
      </c>
      <c r="AA354" s="18"/>
      <c r="AB354" s="18"/>
      <c r="AC354" s="18"/>
    </row>
    <row r="355" spans="6:29" s="17" customFormat="1" x14ac:dyDescent="0.2">
      <c r="F355" s="18"/>
      <c r="H355" s="19"/>
      <c r="I355" s="19"/>
      <c r="J355" s="20" t="str">
        <f t="shared" si="15"/>
        <v xml:space="preserve"> </v>
      </c>
      <c r="K355" s="19"/>
      <c r="L355" s="19"/>
      <c r="M355" s="28" t="str">
        <f>IF($L355&gt;0,IF($F355="F",1.11*$L355+VLOOKUP($G355,Ages!$A$3:$AG$10,31,0),1.35*$L355+VLOOKUP($G355,Ages!$A$12:$AG$19,31,0)),"")</f>
        <v/>
      </c>
      <c r="N355" s="19"/>
      <c r="O355" s="19"/>
      <c r="P355" s="20" t="str">
        <f t="shared" si="16"/>
        <v/>
      </c>
      <c r="Q355" s="19"/>
      <c r="R355" s="19"/>
      <c r="S355" s="20" t="str">
        <f>IF(AND(Q355&gt;0,R355&gt;0),IF($F355="F",IF(SUM($Q355,$R355)&lt;=35,1.33*($Q355+$R355)-0.013*POWER(($Q355+$R355),2)-2.5,0.546*($Q355+$R355)+9.7),1.21*($Q355+$R355)-0.008*POWER(($Q355+$R355),2)-VLOOKUP($G355,Ages!$A$12:$AD$19,30,0)),"")</f>
        <v/>
      </c>
      <c r="T355" s="18"/>
      <c r="X355" s="21" t="str">
        <f t="shared" si="17"/>
        <v xml:space="preserve"> </v>
      </c>
      <c r="AA355" s="18"/>
      <c r="AB355" s="18"/>
      <c r="AC355" s="18"/>
    </row>
    <row r="356" spans="6:29" s="17" customFormat="1" x14ac:dyDescent="0.2">
      <c r="F356" s="18"/>
      <c r="H356" s="19"/>
      <c r="I356" s="19"/>
      <c r="J356" s="20" t="str">
        <f t="shared" si="15"/>
        <v xml:space="preserve"> </v>
      </c>
      <c r="K356" s="19"/>
      <c r="L356" s="19"/>
      <c r="M356" s="28" t="str">
        <f>IF($L356&gt;0,IF($F356="F",1.11*$L356+VLOOKUP($G356,Ages!$A$3:$AG$10,31,0),1.35*$L356+VLOOKUP($G356,Ages!$A$12:$AG$19,31,0)),"")</f>
        <v/>
      </c>
      <c r="N356" s="19"/>
      <c r="O356" s="19"/>
      <c r="P356" s="20" t="str">
        <f t="shared" si="16"/>
        <v/>
      </c>
      <c r="Q356" s="19"/>
      <c r="R356" s="19"/>
      <c r="S356" s="20" t="str">
        <f>IF(AND(Q356&gt;0,R356&gt;0),IF($F356="F",IF(SUM($Q356,$R356)&lt;=35,1.33*($Q356+$R356)-0.013*POWER(($Q356+$R356),2)-2.5,0.546*($Q356+$R356)+9.7),1.21*($Q356+$R356)-0.008*POWER(($Q356+$R356),2)-VLOOKUP($G356,Ages!$A$12:$AD$19,30,0)),"")</f>
        <v/>
      </c>
      <c r="T356" s="18"/>
      <c r="X356" s="21" t="str">
        <f t="shared" si="17"/>
        <v xml:space="preserve"> </v>
      </c>
      <c r="AA356" s="18"/>
      <c r="AB356" s="18"/>
      <c r="AC356" s="18"/>
    </row>
    <row r="357" spans="6:29" s="17" customFormat="1" x14ac:dyDescent="0.2">
      <c r="F357" s="18"/>
      <c r="H357" s="19"/>
      <c r="I357" s="19"/>
      <c r="J357" s="20" t="str">
        <f t="shared" si="15"/>
        <v xml:space="preserve"> </v>
      </c>
      <c r="K357" s="19"/>
      <c r="L357" s="19"/>
      <c r="M357" s="28" t="str">
        <f>IF($L357&gt;0,IF($F357="F",1.11*$L357+VLOOKUP($G357,Ages!$A$3:$AG$10,31,0),1.35*$L357+VLOOKUP($G357,Ages!$A$12:$AG$19,31,0)),"")</f>
        <v/>
      </c>
      <c r="N357" s="19"/>
      <c r="O357" s="19"/>
      <c r="P357" s="20" t="str">
        <f t="shared" si="16"/>
        <v/>
      </c>
      <c r="Q357" s="19"/>
      <c r="R357" s="19"/>
      <c r="S357" s="20" t="str">
        <f>IF(AND(Q357&gt;0,R357&gt;0),IF($F357="F",IF(SUM($Q357,$R357)&lt;=35,1.33*($Q357+$R357)-0.013*POWER(($Q357+$R357),2)-2.5,0.546*($Q357+$R357)+9.7),1.21*($Q357+$R357)-0.008*POWER(($Q357+$R357),2)-VLOOKUP($G357,Ages!$A$12:$AD$19,30,0)),"")</f>
        <v/>
      </c>
      <c r="T357" s="18"/>
      <c r="X357" s="21" t="str">
        <f t="shared" si="17"/>
        <v xml:space="preserve"> </v>
      </c>
      <c r="AA357" s="18"/>
      <c r="AB357" s="18"/>
      <c r="AC357" s="18"/>
    </row>
    <row r="358" spans="6:29" s="17" customFormat="1" x14ac:dyDescent="0.2">
      <c r="F358" s="18"/>
      <c r="H358" s="19"/>
      <c r="I358" s="19"/>
      <c r="J358" s="20" t="str">
        <f t="shared" si="15"/>
        <v xml:space="preserve"> </v>
      </c>
      <c r="K358" s="19"/>
      <c r="L358" s="19"/>
      <c r="M358" s="28" t="str">
        <f>IF($L358&gt;0,IF($F358="F",1.11*$L358+VLOOKUP($G358,Ages!$A$3:$AG$10,31,0),1.35*$L358+VLOOKUP($G358,Ages!$A$12:$AG$19,31,0)),"")</f>
        <v/>
      </c>
      <c r="N358" s="19"/>
      <c r="O358" s="19"/>
      <c r="P358" s="20" t="str">
        <f t="shared" si="16"/>
        <v/>
      </c>
      <c r="Q358" s="19"/>
      <c r="R358" s="19"/>
      <c r="S358" s="20" t="str">
        <f>IF(AND(Q358&gt;0,R358&gt;0),IF($F358="F",IF(SUM($Q358,$R358)&lt;=35,1.33*($Q358+$R358)-0.013*POWER(($Q358+$R358),2)-2.5,0.546*($Q358+$R358)+9.7),1.21*($Q358+$R358)-0.008*POWER(($Q358+$R358),2)-VLOOKUP($G358,Ages!$A$12:$AD$19,30,0)),"")</f>
        <v/>
      </c>
      <c r="T358" s="18"/>
      <c r="X358" s="21" t="str">
        <f t="shared" si="17"/>
        <v xml:space="preserve"> </v>
      </c>
      <c r="AA358" s="18"/>
      <c r="AB358" s="18"/>
      <c r="AC358" s="18"/>
    </row>
    <row r="359" spans="6:29" s="17" customFormat="1" x14ac:dyDescent="0.2">
      <c r="F359" s="18"/>
      <c r="H359" s="19"/>
      <c r="I359" s="19"/>
      <c r="J359" s="20" t="str">
        <f t="shared" si="15"/>
        <v xml:space="preserve"> </v>
      </c>
      <c r="K359" s="19"/>
      <c r="L359" s="19"/>
      <c r="M359" s="28" t="str">
        <f>IF($L359&gt;0,IF($F359="F",1.11*$L359+VLOOKUP($G359,Ages!$A$3:$AG$10,31,0),1.35*$L359+VLOOKUP($G359,Ages!$A$12:$AG$19,31,0)),"")</f>
        <v/>
      </c>
      <c r="N359" s="19"/>
      <c r="O359" s="19"/>
      <c r="P359" s="20" t="str">
        <f t="shared" si="16"/>
        <v/>
      </c>
      <c r="Q359" s="19"/>
      <c r="R359" s="19"/>
      <c r="S359" s="20" t="str">
        <f>IF(AND(Q359&gt;0,R359&gt;0),IF($F359="F",IF(SUM($Q359,$R359)&lt;=35,1.33*($Q359+$R359)-0.013*POWER(($Q359+$R359),2)-2.5,0.546*($Q359+$R359)+9.7),1.21*($Q359+$R359)-0.008*POWER(($Q359+$R359),2)-VLOOKUP($G359,Ages!$A$12:$AD$19,30,0)),"")</f>
        <v/>
      </c>
      <c r="T359" s="18"/>
      <c r="X359" s="21" t="str">
        <f t="shared" si="17"/>
        <v xml:space="preserve"> </v>
      </c>
      <c r="AA359" s="18"/>
      <c r="AB359" s="18"/>
      <c r="AC359" s="18"/>
    </row>
    <row r="360" spans="6:29" s="17" customFormat="1" x14ac:dyDescent="0.2">
      <c r="F360" s="18"/>
      <c r="H360" s="19"/>
      <c r="I360" s="19"/>
      <c r="J360" s="20" t="str">
        <f t="shared" si="15"/>
        <v xml:space="preserve"> </v>
      </c>
      <c r="K360" s="19"/>
      <c r="L360" s="19"/>
      <c r="M360" s="28" t="str">
        <f>IF($L360&gt;0,IF($F360="F",1.11*$L360+VLOOKUP($G360,Ages!$A$3:$AG$10,31,0),1.35*$L360+VLOOKUP($G360,Ages!$A$12:$AG$19,31,0)),"")</f>
        <v/>
      </c>
      <c r="N360" s="19"/>
      <c r="O360" s="19"/>
      <c r="P360" s="20" t="str">
        <f t="shared" si="16"/>
        <v/>
      </c>
      <c r="Q360" s="19"/>
      <c r="R360" s="19"/>
      <c r="S360" s="20" t="str">
        <f>IF(AND(Q360&gt;0,R360&gt;0),IF($F360="F",IF(SUM($Q360,$R360)&lt;=35,1.33*($Q360+$R360)-0.013*POWER(($Q360+$R360),2)-2.5,0.546*($Q360+$R360)+9.7),1.21*($Q360+$R360)-0.008*POWER(($Q360+$R360),2)-VLOOKUP($G360,Ages!$A$12:$AD$19,30,0)),"")</f>
        <v/>
      </c>
      <c r="T360" s="18"/>
      <c r="X360" s="21" t="str">
        <f t="shared" si="17"/>
        <v xml:space="preserve"> </v>
      </c>
      <c r="AA360" s="18"/>
      <c r="AB360" s="18"/>
      <c r="AC360" s="18"/>
    </row>
    <row r="361" spans="6:29" s="17" customFormat="1" x14ac:dyDescent="0.2">
      <c r="F361" s="18"/>
      <c r="H361" s="19"/>
      <c r="I361" s="19"/>
      <c r="J361" s="20" t="str">
        <f t="shared" si="15"/>
        <v xml:space="preserve"> </v>
      </c>
      <c r="K361" s="19"/>
      <c r="L361" s="19"/>
      <c r="M361" s="28" t="str">
        <f>IF($L361&gt;0,IF($F361="F",1.11*$L361+VLOOKUP($G361,Ages!$A$3:$AG$10,31,0),1.35*$L361+VLOOKUP($G361,Ages!$A$12:$AG$19,31,0)),"")</f>
        <v/>
      </c>
      <c r="N361" s="19"/>
      <c r="O361" s="19"/>
      <c r="P361" s="20" t="str">
        <f t="shared" si="16"/>
        <v/>
      </c>
      <c r="Q361" s="19"/>
      <c r="R361" s="19"/>
      <c r="S361" s="20" t="str">
        <f>IF(AND(Q361&gt;0,R361&gt;0),IF($F361="F",IF(SUM($Q361,$R361)&lt;=35,1.33*($Q361+$R361)-0.013*POWER(($Q361+$R361),2)-2.5,0.546*($Q361+$R361)+9.7),1.21*($Q361+$R361)-0.008*POWER(($Q361+$R361),2)-VLOOKUP($G361,Ages!$A$12:$AD$19,30,0)),"")</f>
        <v/>
      </c>
      <c r="T361" s="18"/>
      <c r="X361" s="21" t="str">
        <f t="shared" si="17"/>
        <v xml:space="preserve"> </v>
      </c>
      <c r="AA361" s="18"/>
      <c r="AB361" s="18"/>
      <c r="AC361" s="18"/>
    </row>
    <row r="362" spans="6:29" s="17" customFormat="1" x14ac:dyDescent="0.2">
      <c r="F362" s="18"/>
      <c r="H362" s="19"/>
      <c r="I362" s="19"/>
      <c r="J362" s="20" t="str">
        <f t="shared" si="15"/>
        <v xml:space="preserve"> </v>
      </c>
      <c r="K362" s="19"/>
      <c r="L362" s="19"/>
      <c r="M362" s="28" t="str">
        <f>IF($L362&gt;0,IF($F362="F",1.11*$L362+VLOOKUP($G362,Ages!$A$3:$AG$10,31,0),1.35*$L362+VLOOKUP($G362,Ages!$A$12:$AG$19,31,0)),"")</f>
        <v/>
      </c>
      <c r="N362" s="19"/>
      <c r="O362" s="19"/>
      <c r="P362" s="20" t="str">
        <f t="shared" si="16"/>
        <v/>
      </c>
      <c r="Q362" s="19"/>
      <c r="R362" s="19"/>
      <c r="S362" s="20" t="str">
        <f>IF(AND(Q362&gt;0,R362&gt;0),IF($F362="F",IF(SUM($Q362,$R362)&lt;=35,1.33*($Q362+$R362)-0.013*POWER(($Q362+$R362),2)-2.5,0.546*($Q362+$R362)+9.7),1.21*($Q362+$R362)-0.008*POWER(($Q362+$R362),2)-VLOOKUP($G362,Ages!$A$12:$AD$19,30,0)),"")</f>
        <v/>
      </c>
      <c r="T362" s="18"/>
      <c r="X362" s="21" t="str">
        <f t="shared" si="17"/>
        <v xml:space="preserve"> </v>
      </c>
      <c r="AA362" s="18"/>
      <c r="AB362" s="18"/>
      <c r="AC362" s="18"/>
    </row>
    <row r="363" spans="6:29" s="17" customFormat="1" x14ac:dyDescent="0.2">
      <c r="F363" s="18"/>
      <c r="H363" s="19"/>
      <c r="I363" s="19"/>
      <c r="J363" s="20" t="str">
        <f t="shared" si="15"/>
        <v xml:space="preserve"> </v>
      </c>
      <c r="K363" s="19"/>
      <c r="L363" s="19"/>
      <c r="M363" s="28" t="str">
        <f>IF($L363&gt;0,IF($F363="F",1.11*$L363+VLOOKUP($G363,Ages!$A$3:$AG$10,31,0),1.35*$L363+VLOOKUP($G363,Ages!$A$12:$AG$19,31,0)),"")</f>
        <v/>
      </c>
      <c r="N363" s="19"/>
      <c r="O363" s="19"/>
      <c r="P363" s="20" t="str">
        <f t="shared" si="16"/>
        <v/>
      </c>
      <c r="Q363" s="19"/>
      <c r="R363" s="19"/>
      <c r="S363" s="20" t="str">
        <f>IF(AND(Q363&gt;0,R363&gt;0),IF($F363="F",IF(SUM($Q363,$R363)&lt;=35,1.33*($Q363+$R363)-0.013*POWER(($Q363+$R363),2)-2.5,0.546*($Q363+$R363)+9.7),1.21*($Q363+$R363)-0.008*POWER(($Q363+$R363),2)-VLOOKUP($G363,Ages!$A$12:$AD$19,30,0)),"")</f>
        <v/>
      </c>
      <c r="T363" s="18"/>
      <c r="X363" s="21" t="str">
        <f t="shared" si="17"/>
        <v xml:space="preserve"> </v>
      </c>
      <c r="AA363" s="18"/>
      <c r="AB363" s="18"/>
      <c r="AC363" s="18"/>
    </row>
    <row r="364" spans="6:29" s="17" customFormat="1" x14ac:dyDescent="0.2">
      <c r="F364" s="18"/>
      <c r="H364" s="19"/>
      <c r="I364" s="19"/>
      <c r="J364" s="20" t="str">
        <f t="shared" si="15"/>
        <v xml:space="preserve"> </v>
      </c>
      <c r="K364" s="19"/>
      <c r="L364" s="19"/>
      <c r="M364" s="28" t="str">
        <f>IF($L364&gt;0,IF($F364="F",1.11*$L364+VLOOKUP($G364,Ages!$A$3:$AG$10,31,0),1.35*$L364+VLOOKUP($G364,Ages!$A$12:$AG$19,31,0)),"")</f>
        <v/>
      </c>
      <c r="N364" s="19"/>
      <c r="O364" s="19"/>
      <c r="P364" s="20" t="str">
        <f t="shared" si="16"/>
        <v/>
      </c>
      <c r="Q364" s="19"/>
      <c r="R364" s="19"/>
      <c r="S364" s="20" t="str">
        <f>IF(AND(Q364&gt;0,R364&gt;0),IF($F364="F",IF(SUM($Q364,$R364)&lt;=35,1.33*($Q364+$R364)-0.013*POWER(($Q364+$R364),2)-2.5,0.546*($Q364+$R364)+9.7),1.21*($Q364+$R364)-0.008*POWER(($Q364+$R364),2)-VLOOKUP($G364,Ages!$A$12:$AD$19,30,0)),"")</f>
        <v/>
      </c>
      <c r="T364" s="18"/>
      <c r="X364" s="21" t="str">
        <f t="shared" si="17"/>
        <v xml:space="preserve"> </v>
      </c>
      <c r="AA364" s="18"/>
      <c r="AB364" s="18"/>
      <c r="AC364" s="18"/>
    </row>
    <row r="365" spans="6:29" s="17" customFormat="1" x14ac:dyDescent="0.2">
      <c r="F365" s="18"/>
      <c r="H365" s="19"/>
      <c r="I365" s="19"/>
      <c r="J365" s="20" t="str">
        <f t="shared" si="15"/>
        <v xml:space="preserve"> </v>
      </c>
      <c r="K365" s="19"/>
      <c r="L365" s="19"/>
      <c r="M365" s="28" t="str">
        <f>IF($L365&gt;0,IF($F365="F",1.11*$L365+VLOOKUP($G365,Ages!$A$3:$AG$10,31,0),1.35*$L365+VLOOKUP($G365,Ages!$A$12:$AG$19,31,0)),"")</f>
        <v/>
      </c>
      <c r="N365" s="19"/>
      <c r="O365" s="19"/>
      <c r="P365" s="20" t="str">
        <f t="shared" si="16"/>
        <v/>
      </c>
      <c r="Q365" s="19"/>
      <c r="R365" s="19"/>
      <c r="S365" s="20" t="str">
        <f>IF(AND(Q365&gt;0,R365&gt;0),IF($F365="F",IF(SUM($Q365,$R365)&lt;=35,1.33*($Q365+$R365)-0.013*POWER(($Q365+$R365),2)-2.5,0.546*($Q365+$R365)+9.7),1.21*($Q365+$R365)-0.008*POWER(($Q365+$R365),2)-VLOOKUP($G365,Ages!$A$12:$AD$19,30,0)),"")</f>
        <v/>
      </c>
      <c r="T365" s="18"/>
      <c r="X365" s="21" t="str">
        <f t="shared" si="17"/>
        <v xml:space="preserve"> </v>
      </c>
      <c r="AA365" s="18"/>
      <c r="AB365" s="18"/>
      <c r="AC365" s="18"/>
    </row>
    <row r="366" spans="6:29" s="17" customFormat="1" x14ac:dyDescent="0.2">
      <c r="F366" s="18"/>
      <c r="H366" s="19"/>
      <c r="I366" s="19"/>
      <c r="J366" s="20" t="str">
        <f t="shared" si="15"/>
        <v xml:space="preserve"> </v>
      </c>
      <c r="K366" s="19"/>
      <c r="L366" s="19"/>
      <c r="M366" s="28" t="str">
        <f>IF($L366&gt;0,IF($F366="F",1.11*$L366+VLOOKUP($G366,Ages!$A$3:$AG$10,31,0),1.35*$L366+VLOOKUP($G366,Ages!$A$12:$AG$19,31,0)),"")</f>
        <v/>
      </c>
      <c r="N366" s="19"/>
      <c r="O366" s="19"/>
      <c r="P366" s="20" t="str">
        <f t="shared" si="16"/>
        <v/>
      </c>
      <c r="Q366" s="19"/>
      <c r="R366" s="19"/>
      <c r="S366" s="20" t="str">
        <f>IF(AND(Q366&gt;0,R366&gt;0),IF($F366="F",IF(SUM($Q366,$R366)&lt;=35,1.33*($Q366+$R366)-0.013*POWER(($Q366+$R366),2)-2.5,0.546*($Q366+$R366)+9.7),1.21*($Q366+$R366)-0.008*POWER(($Q366+$R366),2)-VLOOKUP($G366,Ages!$A$12:$AD$19,30,0)),"")</f>
        <v/>
      </c>
      <c r="T366" s="18"/>
      <c r="X366" s="21" t="str">
        <f t="shared" si="17"/>
        <v xml:space="preserve"> </v>
      </c>
      <c r="AA366" s="18"/>
      <c r="AB366" s="18"/>
      <c r="AC366" s="18"/>
    </row>
    <row r="367" spans="6:29" s="17" customFormat="1" x14ac:dyDescent="0.2">
      <c r="F367" s="18"/>
      <c r="H367" s="19"/>
      <c r="I367" s="19"/>
      <c r="J367" s="20" t="str">
        <f t="shared" si="15"/>
        <v xml:space="preserve"> </v>
      </c>
      <c r="K367" s="19"/>
      <c r="L367" s="19"/>
      <c r="M367" s="28" t="str">
        <f>IF($L367&gt;0,IF($F367="F",1.11*$L367+VLOOKUP($G367,Ages!$A$3:$AG$10,31,0),1.35*$L367+VLOOKUP($G367,Ages!$A$12:$AG$19,31,0)),"")</f>
        <v/>
      </c>
      <c r="N367" s="19"/>
      <c r="O367" s="19"/>
      <c r="P367" s="20" t="str">
        <f t="shared" si="16"/>
        <v/>
      </c>
      <c r="Q367" s="19"/>
      <c r="R367" s="19"/>
      <c r="S367" s="20" t="str">
        <f>IF(AND(Q367&gt;0,R367&gt;0),IF($F367="F",IF(SUM($Q367,$R367)&lt;=35,1.33*($Q367+$R367)-0.013*POWER(($Q367+$R367),2)-2.5,0.546*($Q367+$R367)+9.7),1.21*($Q367+$R367)-0.008*POWER(($Q367+$R367),2)-VLOOKUP($G367,Ages!$A$12:$AD$19,30,0)),"")</f>
        <v/>
      </c>
      <c r="T367" s="18"/>
      <c r="X367" s="21" t="str">
        <f t="shared" si="17"/>
        <v xml:space="preserve"> </v>
      </c>
      <c r="AA367" s="18"/>
      <c r="AB367" s="18"/>
      <c r="AC367" s="18"/>
    </row>
    <row r="368" spans="6:29" s="17" customFormat="1" x14ac:dyDescent="0.2">
      <c r="F368" s="18"/>
      <c r="H368" s="19"/>
      <c r="I368" s="19"/>
      <c r="J368" s="20" t="str">
        <f t="shared" si="15"/>
        <v xml:space="preserve"> </v>
      </c>
      <c r="K368" s="19"/>
      <c r="L368" s="19"/>
      <c r="M368" s="28" t="str">
        <f>IF($L368&gt;0,IF($F368="F",1.11*$L368+VLOOKUP($G368,Ages!$A$3:$AG$10,31,0),1.35*$L368+VLOOKUP($G368,Ages!$A$12:$AG$19,31,0)),"")</f>
        <v/>
      </c>
      <c r="N368" s="19"/>
      <c r="O368" s="19"/>
      <c r="P368" s="20" t="str">
        <f t="shared" si="16"/>
        <v/>
      </c>
      <c r="Q368" s="19"/>
      <c r="R368" s="19"/>
      <c r="S368" s="20" t="str">
        <f>IF(AND(Q368&gt;0,R368&gt;0),IF($F368="F",IF(SUM($Q368,$R368)&lt;=35,1.33*($Q368+$R368)-0.013*POWER(($Q368+$R368),2)-2.5,0.546*($Q368+$R368)+9.7),1.21*($Q368+$R368)-0.008*POWER(($Q368+$R368),2)-VLOOKUP($G368,Ages!$A$12:$AD$19,30,0)),"")</f>
        <v/>
      </c>
      <c r="T368" s="18"/>
      <c r="X368" s="21" t="str">
        <f t="shared" si="17"/>
        <v xml:space="preserve"> </v>
      </c>
      <c r="AA368" s="18"/>
      <c r="AB368" s="18"/>
      <c r="AC368" s="18"/>
    </row>
    <row r="369" spans="6:29" s="17" customFormat="1" x14ac:dyDescent="0.2">
      <c r="F369" s="18"/>
      <c r="H369" s="19"/>
      <c r="I369" s="19"/>
      <c r="J369" s="20" t="str">
        <f t="shared" si="15"/>
        <v xml:space="preserve"> </v>
      </c>
      <c r="K369" s="19"/>
      <c r="L369" s="19"/>
      <c r="M369" s="28" t="str">
        <f>IF($L369&gt;0,IF($F369="F",1.11*$L369+VLOOKUP($G369,Ages!$A$3:$AG$10,31,0),1.35*$L369+VLOOKUP($G369,Ages!$A$12:$AG$19,31,0)),"")</f>
        <v/>
      </c>
      <c r="N369" s="19"/>
      <c r="O369" s="19"/>
      <c r="P369" s="20" t="str">
        <f t="shared" si="16"/>
        <v/>
      </c>
      <c r="Q369" s="19"/>
      <c r="R369" s="19"/>
      <c r="S369" s="20" t="str">
        <f>IF(AND(Q369&gt;0,R369&gt;0),IF($F369="F",IF(SUM($Q369,$R369)&lt;=35,1.33*($Q369+$R369)-0.013*POWER(($Q369+$R369),2)-2.5,0.546*($Q369+$R369)+9.7),1.21*($Q369+$R369)-0.008*POWER(($Q369+$R369),2)-VLOOKUP($G369,Ages!$A$12:$AD$19,30,0)),"")</f>
        <v/>
      </c>
      <c r="T369" s="18"/>
      <c r="X369" s="21" t="str">
        <f t="shared" si="17"/>
        <v xml:space="preserve"> </v>
      </c>
      <c r="AA369" s="18"/>
      <c r="AB369" s="18"/>
      <c r="AC369" s="18"/>
    </row>
    <row r="370" spans="6:29" s="17" customFormat="1" x14ac:dyDescent="0.2">
      <c r="F370" s="18"/>
      <c r="H370" s="19"/>
      <c r="I370" s="19"/>
      <c r="J370" s="20" t="str">
        <f t="shared" si="15"/>
        <v xml:space="preserve"> </v>
      </c>
      <c r="K370" s="19"/>
      <c r="L370" s="19"/>
      <c r="M370" s="28" t="str">
        <f>IF($L370&gt;0,IF($F370="F",1.11*$L370+VLOOKUP($G370,Ages!$A$3:$AG$10,31,0),1.35*$L370+VLOOKUP($G370,Ages!$A$12:$AG$19,31,0)),"")</f>
        <v/>
      </c>
      <c r="N370" s="19"/>
      <c r="O370" s="19"/>
      <c r="P370" s="20" t="str">
        <f t="shared" si="16"/>
        <v/>
      </c>
      <c r="Q370" s="19"/>
      <c r="R370" s="19"/>
      <c r="S370" s="20" t="str">
        <f>IF(AND(Q370&gt;0,R370&gt;0),IF($F370="F",IF(SUM($Q370,$R370)&lt;=35,1.33*($Q370+$R370)-0.013*POWER(($Q370+$R370),2)-2.5,0.546*($Q370+$R370)+9.7),1.21*($Q370+$R370)-0.008*POWER(($Q370+$R370),2)-VLOOKUP($G370,Ages!$A$12:$AD$19,30,0)),"")</f>
        <v/>
      </c>
      <c r="T370" s="18"/>
      <c r="X370" s="21" t="str">
        <f t="shared" si="17"/>
        <v xml:space="preserve"> </v>
      </c>
      <c r="AA370" s="18"/>
      <c r="AB370" s="18"/>
      <c r="AC370" s="18"/>
    </row>
    <row r="371" spans="6:29" s="17" customFormat="1" x14ac:dyDescent="0.2">
      <c r="F371" s="18"/>
      <c r="H371" s="19"/>
      <c r="I371" s="19"/>
      <c r="J371" s="20" t="str">
        <f t="shared" si="15"/>
        <v xml:space="preserve"> </v>
      </c>
      <c r="K371" s="19"/>
      <c r="L371" s="19"/>
      <c r="M371" s="28" t="str">
        <f>IF($L371&gt;0,IF($F371="F",1.11*$L371+VLOOKUP($G371,Ages!$A$3:$AG$10,31,0),1.35*$L371+VLOOKUP($G371,Ages!$A$12:$AG$19,31,0)),"")</f>
        <v/>
      </c>
      <c r="N371" s="19"/>
      <c r="O371" s="19"/>
      <c r="P371" s="20" t="str">
        <f t="shared" si="16"/>
        <v/>
      </c>
      <c r="Q371" s="19"/>
      <c r="R371" s="19"/>
      <c r="S371" s="20" t="str">
        <f>IF(AND(Q371&gt;0,R371&gt;0),IF($F371="F",IF(SUM($Q371,$R371)&lt;=35,1.33*($Q371+$R371)-0.013*POWER(($Q371+$R371),2)-2.5,0.546*($Q371+$R371)+9.7),1.21*($Q371+$R371)-0.008*POWER(($Q371+$R371),2)-VLOOKUP($G371,Ages!$A$12:$AD$19,30,0)),"")</f>
        <v/>
      </c>
      <c r="T371" s="18"/>
      <c r="X371" s="21" t="str">
        <f t="shared" si="17"/>
        <v xml:space="preserve"> </v>
      </c>
      <c r="AA371" s="18"/>
      <c r="AB371" s="18"/>
      <c r="AC371" s="18"/>
    </row>
    <row r="372" spans="6:29" s="17" customFormat="1" x14ac:dyDescent="0.2">
      <c r="F372" s="18"/>
      <c r="H372" s="19"/>
      <c r="I372" s="19"/>
      <c r="J372" s="20" t="str">
        <f t="shared" si="15"/>
        <v xml:space="preserve"> </v>
      </c>
      <c r="K372" s="19"/>
      <c r="L372" s="19"/>
      <c r="M372" s="28" t="str">
        <f>IF($L372&gt;0,IF($F372="F",1.11*$L372+VLOOKUP($G372,Ages!$A$3:$AG$10,31,0),1.35*$L372+VLOOKUP($G372,Ages!$A$12:$AG$19,31,0)),"")</f>
        <v/>
      </c>
      <c r="N372" s="19"/>
      <c r="O372" s="19"/>
      <c r="P372" s="20" t="str">
        <f t="shared" si="16"/>
        <v/>
      </c>
      <c r="Q372" s="19"/>
      <c r="R372" s="19"/>
      <c r="S372" s="20" t="str">
        <f>IF(AND(Q372&gt;0,R372&gt;0),IF($F372="F",IF(SUM($Q372,$R372)&lt;=35,1.33*($Q372+$R372)-0.013*POWER(($Q372+$R372),2)-2.5,0.546*($Q372+$R372)+9.7),1.21*($Q372+$R372)-0.008*POWER(($Q372+$R372),2)-VLOOKUP($G372,Ages!$A$12:$AD$19,30,0)),"")</f>
        <v/>
      </c>
      <c r="T372" s="18"/>
      <c r="X372" s="21" t="str">
        <f t="shared" si="17"/>
        <v xml:space="preserve"> </v>
      </c>
      <c r="AA372" s="18"/>
      <c r="AB372" s="18"/>
      <c r="AC372" s="18"/>
    </row>
    <row r="373" spans="6:29" s="17" customFormat="1" x14ac:dyDescent="0.2">
      <c r="F373" s="18"/>
      <c r="H373" s="19"/>
      <c r="I373" s="19"/>
      <c r="J373" s="20" t="str">
        <f t="shared" si="15"/>
        <v xml:space="preserve"> </v>
      </c>
      <c r="K373" s="19"/>
      <c r="L373" s="19"/>
      <c r="M373" s="28" t="str">
        <f>IF($L373&gt;0,IF($F373="F",1.11*$L373+VLOOKUP($G373,Ages!$A$3:$AG$10,31,0),1.35*$L373+VLOOKUP($G373,Ages!$A$12:$AG$19,31,0)),"")</f>
        <v/>
      </c>
      <c r="N373" s="19"/>
      <c r="O373" s="19"/>
      <c r="P373" s="20" t="str">
        <f t="shared" si="16"/>
        <v/>
      </c>
      <c r="Q373" s="19"/>
      <c r="R373" s="19"/>
      <c r="S373" s="20" t="str">
        <f>IF(AND(Q373&gt;0,R373&gt;0),IF($F373="F",IF(SUM($Q373,$R373)&lt;=35,1.33*($Q373+$R373)-0.013*POWER(($Q373+$R373),2)-2.5,0.546*($Q373+$R373)+9.7),1.21*($Q373+$R373)-0.008*POWER(($Q373+$R373),2)-VLOOKUP($G373,Ages!$A$12:$AD$19,30,0)),"")</f>
        <v/>
      </c>
      <c r="T373" s="18"/>
      <c r="X373" s="21" t="str">
        <f t="shared" si="17"/>
        <v xml:space="preserve"> </v>
      </c>
      <c r="AA373" s="18"/>
      <c r="AB373" s="18"/>
      <c r="AC373" s="18"/>
    </row>
    <row r="374" spans="6:29" s="17" customFormat="1" x14ac:dyDescent="0.2">
      <c r="F374" s="18"/>
      <c r="H374" s="19"/>
      <c r="I374" s="19"/>
      <c r="J374" s="20" t="str">
        <f t="shared" si="15"/>
        <v xml:space="preserve"> </v>
      </c>
      <c r="K374" s="19"/>
      <c r="L374" s="19"/>
      <c r="M374" s="28" t="str">
        <f>IF($L374&gt;0,IF($F374="F",1.11*$L374+VLOOKUP($G374,Ages!$A$3:$AG$10,31,0),1.35*$L374+VLOOKUP($G374,Ages!$A$12:$AG$19,31,0)),"")</f>
        <v/>
      </c>
      <c r="N374" s="19"/>
      <c r="O374" s="19"/>
      <c r="P374" s="20" t="str">
        <f t="shared" si="16"/>
        <v/>
      </c>
      <c r="Q374" s="19"/>
      <c r="R374" s="19"/>
      <c r="S374" s="20" t="str">
        <f>IF(AND(Q374&gt;0,R374&gt;0),IF($F374="F",IF(SUM($Q374,$R374)&lt;=35,1.33*($Q374+$R374)-0.013*POWER(($Q374+$R374),2)-2.5,0.546*($Q374+$R374)+9.7),1.21*($Q374+$R374)-0.008*POWER(($Q374+$R374),2)-VLOOKUP($G374,Ages!$A$12:$AD$19,30,0)),"")</f>
        <v/>
      </c>
      <c r="T374" s="18"/>
      <c r="X374" s="21" t="str">
        <f t="shared" si="17"/>
        <v xml:space="preserve"> </v>
      </c>
      <c r="AA374" s="18"/>
      <c r="AB374" s="18"/>
      <c r="AC374" s="18"/>
    </row>
    <row r="375" spans="6:29" s="17" customFormat="1" x14ac:dyDescent="0.2">
      <c r="F375" s="18"/>
      <c r="H375" s="19"/>
      <c r="I375" s="19"/>
      <c r="J375" s="20" t="str">
        <f t="shared" si="15"/>
        <v xml:space="preserve"> </v>
      </c>
      <c r="K375" s="19"/>
      <c r="L375" s="19"/>
      <c r="M375" s="28" t="str">
        <f>IF($L375&gt;0,IF($F375="F",1.11*$L375+VLOOKUP($G375,Ages!$A$3:$AG$10,31,0),1.35*$L375+VLOOKUP($G375,Ages!$A$12:$AG$19,31,0)),"")</f>
        <v/>
      </c>
      <c r="N375" s="19"/>
      <c r="O375" s="19"/>
      <c r="P375" s="20" t="str">
        <f t="shared" si="16"/>
        <v/>
      </c>
      <c r="Q375" s="19"/>
      <c r="R375" s="19"/>
      <c r="S375" s="20" t="str">
        <f>IF(AND(Q375&gt;0,R375&gt;0),IF($F375="F",IF(SUM($Q375,$R375)&lt;=35,1.33*($Q375+$R375)-0.013*POWER(($Q375+$R375),2)-2.5,0.546*($Q375+$R375)+9.7),1.21*($Q375+$R375)-0.008*POWER(($Q375+$R375),2)-VLOOKUP($G375,Ages!$A$12:$AD$19,30,0)),"")</f>
        <v/>
      </c>
      <c r="T375" s="18"/>
      <c r="X375" s="21" t="str">
        <f t="shared" si="17"/>
        <v xml:space="preserve"> </v>
      </c>
      <c r="AA375" s="18"/>
      <c r="AB375" s="18"/>
      <c r="AC375" s="18"/>
    </row>
    <row r="376" spans="6:29" s="17" customFormat="1" x14ac:dyDescent="0.2">
      <c r="F376" s="18"/>
      <c r="H376" s="19"/>
      <c r="I376" s="19"/>
      <c r="J376" s="20" t="str">
        <f t="shared" si="15"/>
        <v xml:space="preserve"> </v>
      </c>
      <c r="K376" s="19"/>
      <c r="L376" s="19"/>
      <c r="M376" s="28" t="str">
        <f>IF($L376&gt;0,IF($F376="F",1.11*$L376+VLOOKUP($G376,Ages!$A$3:$AG$10,31,0),1.35*$L376+VLOOKUP($G376,Ages!$A$12:$AG$19,31,0)),"")</f>
        <v/>
      </c>
      <c r="N376" s="19"/>
      <c r="O376" s="19"/>
      <c r="P376" s="20" t="str">
        <f t="shared" si="16"/>
        <v/>
      </c>
      <c r="Q376" s="19"/>
      <c r="R376" s="19"/>
      <c r="S376" s="20" t="str">
        <f>IF(AND(Q376&gt;0,R376&gt;0),IF($F376="F",IF(SUM($Q376,$R376)&lt;=35,1.33*($Q376+$R376)-0.013*POWER(($Q376+$R376),2)-2.5,0.546*($Q376+$R376)+9.7),1.21*($Q376+$R376)-0.008*POWER(($Q376+$R376),2)-VLOOKUP($G376,Ages!$A$12:$AD$19,30,0)),"")</f>
        <v/>
      </c>
      <c r="T376" s="18"/>
      <c r="X376" s="21" t="str">
        <f t="shared" si="17"/>
        <v xml:space="preserve"> </v>
      </c>
      <c r="AA376" s="18"/>
      <c r="AB376" s="18"/>
      <c r="AC376" s="18"/>
    </row>
    <row r="377" spans="6:29" s="17" customFormat="1" x14ac:dyDescent="0.2">
      <c r="F377" s="18"/>
      <c r="H377" s="19"/>
      <c r="I377" s="19"/>
      <c r="J377" s="20" t="str">
        <f t="shared" si="15"/>
        <v xml:space="preserve"> </v>
      </c>
      <c r="K377" s="19"/>
      <c r="L377" s="19"/>
      <c r="M377" s="28" t="str">
        <f>IF($L377&gt;0,IF($F377="F",1.11*$L377+VLOOKUP($G377,Ages!$A$3:$AG$10,31,0),1.35*$L377+VLOOKUP($G377,Ages!$A$12:$AG$19,31,0)),"")</f>
        <v/>
      </c>
      <c r="N377" s="19"/>
      <c r="O377" s="19"/>
      <c r="P377" s="20" t="str">
        <f t="shared" si="16"/>
        <v/>
      </c>
      <c r="Q377" s="19"/>
      <c r="R377" s="19"/>
      <c r="S377" s="20" t="str">
        <f>IF(AND(Q377&gt;0,R377&gt;0),IF($F377="F",IF(SUM($Q377,$R377)&lt;=35,1.33*($Q377+$R377)-0.013*POWER(($Q377+$R377),2)-2.5,0.546*($Q377+$R377)+9.7),1.21*($Q377+$R377)-0.008*POWER(($Q377+$R377),2)-VLOOKUP($G377,Ages!$A$12:$AD$19,30,0)),"")</f>
        <v/>
      </c>
      <c r="T377" s="18"/>
      <c r="X377" s="21" t="str">
        <f t="shared" si="17"/>
        <v xml:space="preserve"> </v>
      </c>
      <c r="AA377" s="18"/>
      <c r="AB377" s="18"/>
      <c r="AC377" s="18"/>
    </row>
    <row r="378" spans="6:29" s="17" customFormat="1" x14ac:dyDescent="0.2">
      <c r="F378" s="18"/>
      <c r="H378" s="19"/>
      <c r="I378" s="19"/>
      <c r="J378" s="20" t="str">
        <f t="shared" si="15"/>
        <v xml:space="preserve"> </v>
      </c>
      <c r="K378" s="19"/>
      <c r="L378" s="19"/>
      <c r="M378" s="28" t="str">
        <f>IF($L378&gt;0,IF($F378="F",1.11*$L378+VLOOKUP($G378,Ages!$A$3:$AG$10,31,0),1.35*$L378+VLOOKUP($G378,Ages!$A$12:$AG$19,31,0)),"")</f>
        <v/>
      </c>
      <c r="N378" s="19"/>
      <c r="O378" s="19"/>
      <c r="P378" s="20" t="str">
        <f t="shared" si="16"/>
        <v/>
      </c>
      <c r="Q378" s="19"/>
      <c r="R378" s="19"/>
      <c r="S378" s="20" t="str">
        <f>IF(AND(Q378&gt;0,R378&gt;0),IF($F378="F",IF(SUM($Q378,$R378)&lt;=35,1.33*($Q378+$R378)-0.013*POWER(($Q378+$R378),2)-2.5,0.546*($Q378+$R378)+9.7),1.21*($Q378+$R378)-0.008*POWER(($Q378+$R378),2)-VLOOKUP($G378,Ages!$A$12:$AD$19,30,0)),"")</f>
        <v/>
      </c>
      <c r="T378" s="18"/>
      <c r="X378" s="21" t="str">
        <f t="shared" si="17"/>
        <v xml:space="preserve"> </v>
      </c>
      <c r="AA378" s="18"/>
      <c r="AB378" s="18"/>
      <c r="AC378" s="18"/>
    </row>
    <row r="379" spans="6:29" s="17" customFormat="1" x14ac:dyDescent="0.2">
      <c r="F379" s="18"/>
      <c r="H379" s="19"/>
      <c r="I379" s="19"/>
      <c r="J379" s="20" t="str">
        <f t="shared" si="15"/>
        <v xml:space="preserve"> </v>
      </c>
      <c r="K379" s="19"/>
      <c r="L379" s="19"/>
      <c r="M379" s="28" t="str">
        <f>IF($L379&gt;0,IF($F379="F",1.11*$L379+VLOOKUP($G379,Ages!$A$3:$AG$10,31,0),1.35*$L379+VLOOKUP($G379,Ages!$A$12:$AG$19,31,0)),"")</f>
        <v/>
      </c>
      <c r="N379" s="19"/>
      <c r="O379" s="19"/>
      <c r="P379" s="20" t="str">
        <f t="shared" si="16"/>
        <v/>
      </c>
      <c r="Q379" s="19"/>
      <c r="R379" s="19"/>
      <c r="S379" s="20" t="str">
        <f>IF(AND(Q379&gt;0,R379&gt;0),IF($F379="F",IF(SUM($Q379,$R379)&lt;=35,1.33*($Q379+$R379)-0.013*POWER(($Q379+$R379),2)-2.5,0.546*($Q379+$R379)+9.7),1.21*($Q379+$R379)-0.008*POWER(($Q379+$R379),2)-VLOOKUP($G379,Ages!$A$12:$AD$19,30,0)),"")</f>
        <v/>
      </c>
      <c r="T379" s="18"/>
      <c r="X379" s="21" t="str">
        <f t="shared" si="17"/>
        <v xml:space="preserve"> </v>
      </c>
      <c r="AA379" s="18"/>
      <c r="AB379" s="18"/>
      <c r="AC379" s="18"/>
    </row>
    <row r="380" spans="6:29" s="17" customFormat="1" x14ac:dyDescent="0.2">
      <c r="F380" s="18"/>
      <c r="H380" s="19"/>
      <c r="I380" s="19"/>
      <c r="J380" s="20" t="str">
        <f t="shared" si="15"/>
        <v xml:space="preserve"> </v>
      </c>
      <c r="K380" s="19"/>
      <c r="L380" s="19"/>
      <c r="M380" s="28" t="str">
        <f>IF($L380&gt;0,IF($F380="F",1.11*$L380+VLOOKUP($G380,Ages!$A$3:$AG$10,31,0),1.35*$L380+VLOOKUP($G380,Ages!$A$12:$AG$19,31,0)),"")</f>
        <v/>
      </c>
      <c r="N380" s="19"/>
      <c r="O380" s="19"/>
      <c r="P380" s="20" t="str">
        <f t="shared" si="16"/>
        <v/>
      </c>
      <c r="Q380" s="19"/>
      <c r="R380" s="19"/>
      <c r="S380" s="20" t="str">
        <f>IF(AND(Q380&gt;0,R380&gt;0),IF($F380="F",IF(SUM($Q380,$R380)&lt;=35,1.33*($Q380+$R380)-0.013*POWER(($Q380+$R380),2)-2.5,0.546*($Q380+$R380)+9.7),1.21*($Q380+$R380)-0.008*POWER(($Q380+$R380),2)-VLOOKUP($G380,Ages!$A$12:$AD$19,30,0)),"")</f>
        <v/>
      </c>
      <c r="T380" s="18"/>
      <c r="X380" s="21" t="str">
        <f t="shared" si="17"/>
        <v xml:space="preserve"> </v>
      </c>
      <c r="AA380" s="18"/>
      <c r="AB380" s="18"/>
      <c r="AC380" s="18"/>
    </row>
    <row r="381" spans="6:29" s="17" customFormat="1" x14ac:dyDescent="0.2">
      <c r="F381" s="18"/>
      <c r="H381" s="19"/>
      <c r="I381" s="19"/>
      <c r="J381" s="20" t="str">
        <f t="shared" si="15"/>
        <v xml:space="preserve"> </v>
      </c>
      <c r="K381" s="19"/>
      <c r="L381" s="19"/>
      <c r="M381" s="28" t="str">
        <f>IF($L381&gt;0,IF($F381="F",1.11*$L381+VLOOKUP($G381,Ages!$A$3:$AG$10,31,0),1.35*$L381+VLOOKUP($G381,Ages!$A$12:$AG$19,31,0)),"")</f>
        <v/>
      </c>
      <c r="N381" s="19"/>
      <c r="O381" s="19"/>
      <c r="P381" s="20" t="str">
        <f t="shared" si="16"/>
        <v/>
      </c>
      <c r="Q381" s="19"/>
      <c r="R381" s="19"/>
      <c r="S381" s="20" t="str">
        <f>IF(AND(Q381&gt;0,R381&gt;0),IF($F381="F",IF(SUM($Q381,$R381)&lt;=35,1.33*($Q381+$R381)-0.013*POWER(($Q381+$R381),2)-2.5,0.546*($Q381+$R381)+9.7),1.21*($Q381+$R381)-0.008*POWER(($Q381+$R381),2)-VLOOKUP($G381,Ages!$A$12:$AD$19,30,0)),"")</f>
        <v/>
      </c>
      <c r="T381" s="18"/>
      <c r="X381" s="21" t="str">
        <f t="shared" si="17"/>
        <v xml:space="preserve"> </v>
      </c>
      <c r="AA381" s="18"/>
      <c r="AB381" s="18"/>
      <c r="AC381" s="18"/>
    </row>
    <row r="382" spans="6:29" s="17" customFormat="1" x14ac:dyDescent="0.2">
      <c r="F382" s="18"/>
      <c r="H382" s="19"/>
      <c r="I382" s="19"/>
      <c r="J382" s="20" t="str">
        <f t="shared" si="15"/>
        <v xml:space="preserve"> </v>
      </c>
      <c r="K382" s="19"/>
      <c r="L382" s="19"/>
      <c r="M382" s="28" t="str">
        <f>IF($L382&gt;0,IF($F382="F",1.11*$L382+VLOOKUP($G382,Ages!$A$3:$AG$10,31,0),1.35*$L382+VLOOKUP($G382,Ages!$A$12:$AG$19,31,0)),"")</f>
        <v/>
      </c>
      <c r="N382" s="19"/>
      <c r="O382" s="19"/>
      <c r="P382" s="20" t="str">
        <f t="shared" si="16"/>
        <v/>
      </c>
      <c r="Q382" s="19"/>
      <c r="R382" s="19"/>
      <c r="S382" s="20" t="str">
        <f>IF(AND(Q382&gt;0,R382&gt;0),IF($F382="F",IF(SUM($Q382,$R382)&lt;=35,1.33*($Q382+$R382)-0.013*POWER(($Q382+$R382),2)-2.5,0.546*($Q382+$R382)+9.7),1.21*($Q382+$R382)-0.008*POWER(($Q382+$R382),2)-VLOOKUP($G382,Ages!$A$12:$AD$19,30,0)),"")</f>
        <v/>
      </c>
      <c r="T382" s="18"/>
      <c r="X382" s="21" t="str">
        <f t="shared" si="17"/>
        <v xml:space="preserve"> </v>
      </c>
      <c r="AA382" s="18"/>
      <c r="AB382" s="18"/>
      <c r="AC382" s="18"/>
    </row>
    <row r="383" spans="6:29" s="17" customFormat="1" x14ac:dyDescent="0.2">
      <c r="F383" s="18"/>
      <c r="H383" s="19"/>
      <c r="I383" s="19"/>
      <c r="J383" s="20" t="str">
        <f t="shared" si="15"/>
        <v xml:space="preserve"> </v>
      </c>
      <c r="K383" s="19"/>
      <c r="L383" s="19"/>
      <c r="M383" s="28" t="str">
        <f>IF($L383&gt;0,IF($F383="F",1.11*$L383+VLOOKUP($G383,Ages!$A$3:$AG$10,31,0),1.35*$L383+VLOOKUP($G383,Ages!$A$12:$AG$19,31,0)),"")</f>
        <v/>
      </c>
      <c r="N383" s="19"/>
      <c r="O383" s="19"/>
      <c r="P383" s="20" t="str">
        <f t="shared" si="16"/>
        <v/>
      </c>
      <c r="Q383" s="19"/>
      <c r="R383" s="19"/>
      <c r="S383" s="20" t="str">
        <f>IF(AND(Q383&gt;0,R383&gt;0),IF($F383="F",IF(SUM($Q383,$R383)&lt;=35,1.33*($Q383+$R383)-0.013*POWER(($Q383+$R383),2)-2.5,0.546*($Q383+$R383)+9.7),1.21*($Q383+$R383)-0.008*POWER(($Q383+$R383),2)-VLOOKUP($G383,Ages!$A$12:$AD$19,30,0)),"")</f>
        <v/>
      </c>
      <c r="T383" s="18"/>
      <c r="X383" s="21" t="str">
        <f t="shared" si="17"/>
        <v xml:space="preserve"> </v>
      </c>
      <c r="AA383" s="18"/>
      <c r="AB383" s="18"/>
      <c r="AC383" s="18"/>
    </row>
    <row r="384" spans="6:29" s="17" customFormat="1" x14ac:dyDescent="0.2">
      <c r="F384" s="18"/>
      <c r="H384" s="19"/>
      <c r="I384" s="19"/>
      <c r="J384" s="20" t="str">
        <f t="shared" si="15"/>
        <v xml:space="preserve"> </v>
      </c>
      <c r="K384" s="19"/>
      <c r="L384" s="19"/>
      <c r="M384" s="28" t="str">
        <f>IF($L384&gt;0,IF($F384="F",1.11*$L384+VLOOKUP($G384,Ages!$A$3:$AG$10,31,0),1.35*$L384+VLOOKUP($G384,Ages!$A$12:$AG$19,31,0)),"")</f>
        <v/>
      </c>
      <c r="N384" s="19"/>
      <c r="O384" s="19"/>
      <c r="P384" s="20" t="str">
        <f t="shared" si="16"/>
        <v/>
      </c>
      <c r="Q384" s="19"/>
      <c r="R384" s="19"/>
      <c r="S384" s="20" t="str">
        <f>IF(AND(Q384&gt;0,R384&gt;0),IF($F384="F",IF(SUM($Q384,$R384)&lt;=35,1.33*($Q384+$R384)-0.013*POWER(($Q384+$R384),2)-2.5,0.546*($Q384+$R384)+9.7),1.21*($Q384+$R384)-0.008*POWER(($Q384+$R384),2)-VLOOKUP($G384,Ages!$A$12:$AD$19,30,0)),"")</f>
        <v/>
      </c>
      <c r="T384" s="18"/>
      <c r="X384" s="21" t="str">
        <f t="shared" si="17"/>
        <v xml:space="preserve"> </v>
      </c>
      <c r="AA384" s="18"/>
      <c r="AB384" s="18"/>
      <c r="AC384" s="18"/>
    </row>
    <row r="385" spans="6:29" s="17" customFormat="1" x14ac:dyDescent="0.2">
      <c r="F385" s="18"/>
      <c r="H385" s="19"/>
      <c r="I385" s="19"/>
      <c r="J385" s="20" t="str">
        <f t="shared" si="15"/>
        <v xml:space="preserve"> </v>
      </c>
      <c r="K385" s="19"/>
      <c r="L385" s="19"/>
      <c r="M385" s="28" t="str">
        <f>IF($L385&gt;0,IF($F385="F",1.11*$L385+VLOOKUP($G385,Ages!$A$3:$AG$10,31,0),1.35*$L385+VLOOKUP($G385,Ages!$A$12:$AG$19,31,0)),"")</f>
        <v/>
      </c>
      <c r="N385" s="19"/>
      <c r="O385" s="19"/>
      <c r="P385" s="20" t="str">
        <f t="shared" si="16"/>
        <v/>
      </c>
      <c r="Q385" s="19"/>
      <c r="R385" s="19"/>
      <c r="S385" s="20" t="str">
        <f>IF(AND(Q385&gt;0,R385&gt;0),IF($F385="F",IF(SUM($Q385,$R385)&lt;=35,1.33*($Q385+$R385)-0.013*POWER(($Q385+$R385),2)-2.5,0.546*($Q385+$R385)+9.7),1.21*($Q385+$R385)-0.008*POWER(($Q385+$R385),2)-VLOOKUP($G385,Ages!$A$12:$AD$19,30,0)),"")</f>
        <v/>
      </c>
      <c r="T385" s="18"/>
      <c r="X385" s="21" t="str">
        <f t="shared" si="17"/>
        <v xml:space="preserve"> </v>
      </c>
      <c r="AA385" s="18"/>
      <c r="AB385" s="18"/>
      <c r="AC385" s="18"/>
    </row>
    <row r="386" spans="6:29" s="17" customFormat="1" x14ac:dyDescent="0.2">
      <c r="F386" s="18"/>
      <c r="H386" s="19"/>
      <c r="I386" s="19"/>
      <c r="J386" s="20" t="str">
        <f t="shared" si="15"/>
        <v xml:space="preserve"> </v>
      </c>
      <c r="K386" s="19"/>
      <c r="L386" s="19"/>
      <c r="M386" s="28" t="str">
        <f>IF($L386&gt;0,IF($F386="F",1.11*$L386+VLOOKUP($G386,Ages!$A$3:$AG$10,31,0),1.35*$L386+VLOOKUP($G386,Ages!$A$12:$AG$19,31,0)),"")</f>
        <v/>
      </c>
      <c r="N386" s="19"/>
      <c r="O386" s="19"/>
      <c r="P386" s="20" t="str">
        <f t="shared" si="16"/>
        <v/>
      </c>
      <c r="Q386" s="19"/>
      <c r="R386" s="19"/>
      <c r="S386" s="20" t="str">
        <f>IF(AND(Q386&gt;0,R386&gt;0),IF($F386="F",IF(SUM($Q386,$R386)&lt;=35,1.33*($Q386+$R386)-0.013*POWER(($Q386+$R386),2)-2.5,0.546*($Q386+$R386)+9.7),1.21*($Q386+$R386)-0.008*POWER(($Q386+$R386),2)-VLOOKUP($G386,Ages!$A$12:$AD$19,30,0)),"")</f>
        <v/>
      </c>
      <c r="T386" s="18"/>
      <c r="X386" s="21" t="str">
        <f t="shared" si="17"/>
        <v xml:space="preserve"> </v>
      </c>
      <c r="AA386" s="18"/>
      <c r="AB386" s="18"/>
      <c r="AC386" s="18"/>
    </row>
    <row r="387" spans="6:29" s="17" customFormat="1" x14ac:dyDescent="0.2">
      <c r="F387" s="18"/>
      <c r="H387" s="19"/>
      <c r="I387" s="19"/>
      <c r="J387" s="20" t="str">
        <f t="shared" si="15"/>
        <v xml:space="preserve"> </v>
      </c>
      <c r="K387" s="19"/>
      <c r="L387" s="19"/>
      <c r="M387" s="28" t="str">
        <f>IF($L387&gt;0,IF($F387="F",1.11*$L387+VLOOKUP($G387,Ages!$A$3:$AG$10,31,0),1.35*$L387+VLOOKUP($G387,Ages!$A$12:$AG$19,31,0)),"")</f>
        <v/>
      </c>
      <c r="N387" s="19"/>
      <c r="O387" s="19"/>
      <c r="P387" s="20" t="str">
        <f t="shared" si="16"/>
        <v/>
      </c>
      <c r="Q387" s="19"/>
      <c r="R387" s="19"/>
      <c r="S387" s="20" t="str">
        <f>IF(AND(Q387&gt;0,R387&gt;0),IF($F387="F",IF(SUM($Q387,$R387)&lt;=35,1.33*($Q387+$R387)-0.013*POWER(($Q387+$R387),2)-2.5,0.546*($Q387+$R387)+9.7),1.21*($Q387+$R387)-0.008*POWER(($Q387+$R387),2)-VLOOKUP($G387,Ages!$A$12:$AD$19,30,0)),"")</f>
        <v/>
      </c>
      <c r="T387" s="18"/>
      <c r="X387" s="21" t="str">
        <f t="shared" si="17"/>
        <v xml:space="preserve"> </v>
      </c>
      <c r="AA387" s="18"/>
      <c r="AB387" s="18"/>
      <c r="AC387" s="18"/>
    </row>
    <row r="388" spans="6:29" s="17" customFormat="1" x14ac:dyDescent="0.2">
      <c r="F388" s="18"/>
      <c r="H388" s="19"/>
      <c r="I388" s="19"/>
      <c r="J388" s="20" t="str">
        <f t="shared" si="15"/>
        <v xml:space="preserve"> </v>
      </c>
      <c r="K388" s="19"/>
      <c r="L388" s="19"/>
      <c r="M388" s="28" t="str">
        <f>IF($L388&gt;0,IF($F388="F",1.11*$L388+VLOOKUP($G388,Ages!$A$3:$AG$10,31,0),1.35*$L388+VLOOKUP($G388,Ages!$A$12:$AG$19,31,0)),"")</f>
        <v/>
      </c>
      <c r="N388" s="19"/>
      <c r="O388" s="19"/>
      <c r="P388" s="20" t="str">
        <f t="shared" si="16"/>
        <v/>
      </c>
      <c r="Q388" s="19"/>
      <c r="R388" s="19"/>
      <c r="S388" s="20" t="str">
        <f>IF(AND(Q388&gt;0,R388&gt;0),IF($F388="F",IF(SUM($Q388,$R388)&lt;=35,1.33*($Q388+$R388)-0.013*POWER(($Q388+$R388),2)-2.5,0.546*($Q388+$R388)+9.7),1.21*($Q388+$R388)-0.008*POWER(($Q388+$R388),2)-VLOOKUP($G388,Ages!$A$12:$AD$19,30,0)),"")</f>
        <v/>
      </c>
      <c r="T388" s="18"/>
      <c r="X388" s="21" t="str">
        <f t="shared" si="17"/>
        <v xml:space="preserve"> </v>
      </c>
      <c r="AA388" s="18"/>
      <c r="AB388" s="18"/>
      <c r="AC388" s="18"/>
    </row>
    <row r="389" spans="6:29" s="17" customFormat="1" x14ac:dyDescent="0.2">
      <c r="F389" s="18"/>
      <c r="H389" s="19"/>
      <c r="I389" s="19"/>
      <c r="J389" s="20" t="str">
        <f t="shared" si="15"/>
        <v xml:space="preserve"> </v>
      </c>
      <c r="K389" s="19"/>
      <c r="L389" s="19"/>
      <c r="M389" s="28" t="str">
        <f>IF($L389&gt;0,IF($F389="F",1.11*$L389+VLOOKUP($G389,Ages!$A$3:$AG$10,31,0),1.35*$L389+VLOOKUP($G389,Ages!$A$12:$AG$19,31,0)),"")</f>
        <v/>
      </c>
      <c r="N389" s="19"/>
      <c r="O389" s="19"/>
      <c r="P389" s="20" t="str">
        <f t="shared" si="16"/>
        <v/>
      </c>
      <c r="Q389" s="19"/>
      <c r="R389" s="19"/>
      <c r="S389" s="20" t="str">
        <f>IF(AND(Q389&gt;0,R389&gt;0),IF($F389="F",IF(SUM($Q389,$R389)&lt;=35,1.33*($Q389+$R389)-0.013*POWER(($Q389+$R389),2)-2.5,0.546*($Q389+$R389)+9.7),1.21*($Q389+$R389)-0.008*POWER(($Q389+$R389),2)-VLOOKUP($G389,Ages!$A$12:$AD$19,30,0)),"")</f>
        <v/>
      </c>
      <c r="T389" s="18"/>
      <c r="X389" s="21" t="str">
        <f t="shared" si="17"/>
        <v xml:space="preserve"> </v>
      </c>
      <c r="AA389" s="18"/>
      <c r="AB389" s="18"/>
      <c r="AC389" s="18"/>
    </row>
    <row r="390" spans="6:29" s="17" customFormat="1" x14ac:dyDescent="0.2">
      <c r="F390" s="18"/>
      <c r="H390" s="19"/>
      <c r="I390" s="19"/>
      <c r="J390" s="20" t="str">
        <f t="shared" si="15"/>
        <v xml:space="preserve"> </v>
      </c>
      <c r="K390" s="19"/>
      <c r="L390" s="19"/>
      <c r="M390" s="28" t="str">
        <f>IF($L390&gt;0,IF($F390="F",1.11*$L390+VLOOKUP($G390,Ages!$A$3:$AG$10,31,0),1.35*$L390+VLOOKUP($G390,Ages!$A$12:$AG$19,31,0)),"")</f>
        <v/>
      </c>
      <c r="N390" s="19"/>
      <c r="O390" s="19"/>
      <c r="P390" s="20" t="str">
        <f t="shared" si="16"/>
        <v/>
      </c>
      <c r="Q390" s="19"/>
      <c r="R390" s="19"/>
      <c r="S390" s="20" t="str">
        <f>IF(AND(Q390&gt;0,R390&gt;0),IF($F390="F",IF(SUM($Q390,$R390)&lt;=35,1.33*($Q390+$R390)-0.013*POWER(($Q390+$R390),2)-2.5,0.546*($Q390+$R390)+9.7),1.21*($Q390+$R390)-0.008*POWER(($Q390+$R390),2)-VLOOKUP($G390,Ages!$A$12:$AD$19,30,0)),"")</f>
        <v/>
      </c>
      <c r="T390" s="18"/>
      <c r="X390" s="21" t="str">
        <f t="shared" si="17"/>
        <v xml:space="preserve"> </v>
      </c>
      <c r="AA390" s="18"/>
      <c r="AB390" s="18"/>
      <c r="AC390" s="18"/>
    </row>
    <row r="391" spans="6:29" s="17" customFormat="1" x14ac:dyDescent="0.2">
      <c r="F391" s="18"/>
      <c r="H391" s="19"/>
      <c r="I391" s="19"/>
      <c r="J391" s="20" t="str">
        <f t="shared" ref="J391:J454" si="18">IF(AND(H391&gt;0,I391&gt;0),(I391/(H391*H391))*703, " ")</f>
        <v xml:space="preserve"> </v>
      </c>
      <c r="K391" s="19"/>
      <c r="L391" s="19"/>
      <c r="M391" s="28" t="str">
        <f>IF($L391&gt;0,IF($F391="F",1.11*$L391+VLOOKUP($G391,Ages!$A$3:$AG$10,31,0),1.35*$L391+VLOOKUP($G391,Ages!$A$12:$AG$19,31,0)),"")</f>
        <v/>
      </c>
      <c r="N391" s="19"/>
      <c r="O391" s="19"/>
      <c r="P391" s="20" t="str">
        <f t="shared" ref="P391:P454" si="19">IF(AND(N391&gt;0,O391&gt;0),IF($F391="F",0.61*($N391+$O391)+5,0.735*($N391+$O391)+1),"")</f>
        <v/>
      </c>
      <c r="Q391" s="19"/>
      <c r="R391" s="19"/>
      <c r="S391" s="20" t="str">
        <f>IF(AND(Q391&gt;0,R391&gt;0),IF($F391="F",IF(SUM($Q391,$R391)&lt;=35,1.33*($Q391+$R391)-0.013*POWER(($Q391+$R391),2)-2.5,0.546*($Q391+$R391)+9.7),1.21*($Q391+$R391)-0.008*POWER(($Q391+$R391),2)-VLOOKUP($G391,Ages!$A$12:$AD$19,30,0)),"")</f>
        <v/>
      </c>
      <c r="T391" s="18"/>
      <c r="X391" s="21" t="str">
        <f t="shared" ref="X391:X454" si="20">IF(AND(H391&gt;0,I391&gt;0,V391&gt;0,(V391*60+W391 &lt; 781)),(IF(F391="F",(0.21*(G391*0)-(0.84*J391)-(8.41*(V391+(W391/60)))+(0.34*(V391+(W391/60))*(V391+(W391/60)))+(108.94)),IF(F391="M",(0.21*(G391*1)-(0.84*J391)-(8.41*(V391+(W391/60)))+(0.34*(V391+(W391/60))*(V391+(W391/60)))+(108.94))," ")))," ")</f>
        <v xml:space="preserve"> </v>
      </c>
      <c r="AA391" s="18"/>
      <c r="AB391" s="18"/>
      <c r="AC391" s="18"/>
    </row>
    <row r="392" spans="6:29" s="17" customFormat="1" x14ac:dyDescent="0.2">
      <c r="F392" s="18"/>
      <c r="H392" s="19"/>
      <c r="I392" s="19"/>
      <c r="J392" s="20" t="str">
        <f t="shared" si="18"/>
        <v xml:space="preserve"> </v>
      </c>
      <c r="K392" s="19"/>
      <c r="L392" s="19"/>
      <c r="M392" s="28" t="str">
        <f>IF($L392&gt;0,IF($F392="F",1.11*$L392+VLOOKUP($G392,Ages!$A$3:$AG$10,31,0),1.35*$L392+VLOOKUP($G392,Ages!$A$12:$AG$19,31,0)),"")</f>
        <v/>
      </c>
      <c r="N392" s="19"/>
      <c r="O392" s="19"/>
      <c r="P392" s="20" t="str">
        <f t="shared" si="19"/>
        <v/>
      </c>
      <c r="Q392" s="19"/>
      <c r="R392" s="19"/>
      <c r="S392" s="20" t="str">
        <f>IF(AND(Q392&gt;0,R392&gt;0),IF($F392="F",IF(SUM($Q392,$R392)&lt;=35,1.33*($Q392+$R392)-0.013*POWER(($Q392+$R392),2)-2.5,0.546*($Q392+$R392)+9.7),1.21*($Q392+$R392)-0.008*POWER(($Q392+$R392),2)-VLOOKUP($G392,Ages!$A$12:$AD$19,30,0)),"")</f>
        <v/>
      </c>
      <c r="T392" s="18"/>
      <c r="X392" s="21" t="str">
        <f t="shared" si="20"/>
        <v xml:space="preserve"> </v>
      </c>
      <c r="AA392" s="18"/>
      <c r="AB392" s="18"/>
      <c r="AC392" s="18"/>
    </row>
    <row r="393" spans="6:29" s="17" customFormat="1" x14ac:dyDescent="0.2">
      <c r="F393" s="18"/>
      <c r="H393" s="19"/>
      <c r="I393" s="19"/>
      <c r="J393" s="20" t="str">
        <f t="shared" si="18"/>
        <v xml:space="preserve"> </v>
      </c>
      <c r="K393" s="19"/>
      <c r="L393" s="19"/>
      <c r="M393" s="28" t="str">
        <f>IF($L393&gt;0,IF($F393="F",1.11*$L393+VLOOKUP($G393,Ages!$A$3:$AG$10,31,0),1.35*$L393+VLOOKUP($G393,Ages!$A$12:$AG$19,31,0)),"")</f>
        <v/>
      </c>
      <c r="N393" s="19"/>
      <c r="O393" s="19"/>
      <c r="P393" s="20" t="str">
        <f t="shared" si="19"/>
        <v/>
      </c>
      <c r="Q393" s="19"/>
      <c r="R393" s="19"/>
      <c r="S393" s="20" t="str">
        <f>IF(AND(Q393&gt;0,R393&gt;0),IF($F393="F",IF(SUM($Q393,$R393)&lt;=35,1.33*($Q393+$R393)-0.013*POWER(($Q393+$R393),2)-2.5,0.546*($Q393+$R393)+9.7),1.21*($Q393+$R393)-0.008*POWER(($Q393+$R393),2)-VLOOKUP($G393,Ages!$A$12:$AD$19,30,0)),"")</f>
        <v/>
      </c>
      <c r="T393" s="18"/>
      <c r="X393" s="21" t="str">
        <f t="shared" si="20"/>
        <v xml:space="preserve"> </v>
      </c>
      <c r="AA393" s="18"/>
      <c r="AB393" s="18"/>
      <c r="AC393" s="18"/>
    </row>
    <row r="394" spans="6:29" s="17" customFormat="1" x14ac:dyDescent="0.2">
      <c r="F394" s="18"/>
      <c r="H394" s="19"/>
      <c r="I394" s="19"/>
      <c r="J394" s="20" t="str">
        <f t="shared" si="18"/>
        <v xml:space="preserve"> </v>
      </c>
      <c r="K394" s="19"/>
      <c r="L394" s="19"/>
      <c r="M394" s="28" t="str">
        <f>IF($L394&gt;0,IF($F394="F",1.11*$L394+VLOOKUP($G394,Ages!$A$3:$AG$10,31,0),1.35*$L394+VLOOKUP($G394,Ages!$A$12:$AG$19,31,0)),"")</f>
        <v/>
      </c>
      <c r="N394" s="19"/>
      <c r="O394" s="19"/>
      <c r="P394" s="20" t="str">
        <f t="shared" si="19"/>
        <v/>
      </c>
      <c r="Q394" s="19"/>
      <c r="R394" s="19"/>
      <c r="S394" s="20" t="str">
        <f>IF(AND(Q394&gt;0,R394&gt;0),IF($F394="F",IF(SUM($Q394,$R394)&lt;=35,1.33*($Q394+$R394)-0.013*POWER(($Q394+$R394),2)-2.5,0.546*($Q394+$R394)+9.7),1.21*($Q394+$R394)-0.008*POWER(($Q394+$R394),2)-VLOOKUP($G394,Ages!$A$12:$AD$19,30,0)),"")</f>
        <v/>
      </c>
      <c r="T394" s="18"/>
      <c r="X394" s="21" t="str">
        <f t="shared" si="20"/>
        <v xml:space="preserve"> </v>
      </c>
      <c r="AA394" s="18"/>
      <c r="AB394" s="18"/>
      <c r="AC394" s="18"/>
    </row>
    <row r="395" spans="6:29" s="17" customFormat="1" x14ac:dyDescent="0.2">
      <c r="F395" s="18"/>
      <c r="H395" s="19"/>
      <c r="I395" s="19"/>
      <c r="J395" s="20" t="str">
        <f t="shared" si="18"/>
        <v xml:space="preserve"> </v>
      </c>
      <c r="K395" s="19"/>
      <c r="L395" s="19"/>
      <c r="M395" s="28" t="str">
        <f>IF($L395&gt;0,IF($F395="F",1.11*$L395+VLOOKUP($G395,Ages!$A$3:$AG$10,31,0),1.35*$L395+VLOOKUP($G395,Ages!$A$12:$AG$19,31,0)),"")</f>
        <v/>
      </c>
      <c r="N395" s="19"/>
      <c r="O395" s="19"/>
      <c r="P395" s="20" t="str">
        <f t="shared" si="19"/>
        <v/>
      </c>
      <c r="Q395" s="19"/>
      <c r="R395" s="19"/>
      <c r="S395" s="20" t="str">
        <f>IF(AND(Q395&gt;0,R395&gt;0),IF($F395="F",IF(SUM($Q395,$R395)&lt;=35,1.33*($Q395+$R395)-0.013*POWER(($Q395+$R395),2)-2.5,0.546*($Q395+$R395)+9.7),1.21*($Q395+$R395)-0.008*POWER(($Q395+$R395),2)-VLOOKUP($G395,Ages!$A$12:$AD$19,30,0)),"")</f>
        <v/>
      </c>
      <c r="T395" s="18"/>
      <c r="X395" s="21" t="str">
        <f t="shared" si="20"/>
        <v xml:space="preserve"> </v>
      </c>
      <c r="AA395" s="18"/>
      <c r="AB395" s="18"/>
      <c r="AC395" s="18"/>
    </row>
    <row r="396" spans="6:29" s="17" customFormat="1" x14ac:dyDescent="0.2">
      <c r="F396" s="18"/>
      <c r="H396" s="19"/>
      <c r="I396" s="19"/>
      <c r="J396" s="20" t="str">
        <f t="shared" si="18"/>
        <v xml:space="preserve"> </v>
      </c>
      <c r="K396" s="19"/>
      <c r="L396" s="19"/>
      <c r="M396" s="28" t="str">
        <f>IF($L396&gt;0,IF($F396="F",1.11*$L396+VLOOKUP($G396,Ages!$A$3:$AG$10,31,0),1.35*$L396+VLOOKUP($G396,Ages!$A$12:$AG$19,31,0)),"")</f>
        <v/>
      </c>
      <c r="N396" s="19"/>
      <c r="O396" s="19"/>
      <c r="P396" s="20" t="str">
        <f t="shared" si="19"/>
        <v/>
      </c>
      <c r="Q396" s="19"/>
      <c r="R396" s="19"/>
      <c r="S396" s="20" t="str">
        <f>IF(AND(Q396&gt;0,R396&gt;0),IF($F396="F",IF(SUM($Q396,$R396)&lt;=35,1.33*($Q396+$R396)-0.013*POWER(($Q396+$R396),2)-2.5,0.546*($Q396+$R396)+9.7),1.21*($Q396+$R396)-0.008*POWER(($Q396+$R396),2)-VLOOKUP($G396,Ages!$A$12:$AD$19,30,0)),"")</f>
        <v/>
      </c>
      <c r="T396" s="18"/>
      <c r="X396" s="21" t="str">
        <f t="shared" si="20"/>
        <v xml:space="preserve"> </v>
      </c>
      <c r="AA396" s="18"/>
      <c r="AB396" s="18"/>
      <c r="AC396" s="18"/>
    </row>
    <row r="397" spans="6:29" s="17" customFormat="1" x14ac:dyDescent="0.2">
      <c r="F397" s="18"/>
      <c r="H397" s="19"/>
      <c r="I397" s="19"/>
      <c r="J397" s="20" t="str">
        <f t="shared" si="18"/>
        <v xml:space="preserve"> </v>
      </c>
      <c r="K397" s="19"/>
      <c r="L397" s="19"/>
      <c r="M397" s="28" t="str">
        <f>IF($L397&gt;0,IF($F397="F",1.11*$L397+VLOOKUP($G397,Ages!$A$3:$AG$10,31,0),1.35*$L397+VLOOKUP($G397,Ages!$A$12:$AG$19,31,0)),"")</f>
        <v/>
      </c>
      <c r="N397" s="19"/>
      <c r="O397" s="19"/>
      <c r="P397" s="20" t="str">
        <f t="shared" si="19"/>
        <v/>
      </c>
      <c r="Q397" s="19"/>
      <c r="R397" s="19"/>
      <c r="S397" s="20" t="str">
        <f>IF(AND(Q397&gt;0,R397&gt;0),IF($F397="F",IF(SUM($Q397,$R397)&lt;=35,1.33*($Q397+$R397)-0.013*POWER(($Q397+$R397),2)-2.5,0.546*($Q397+$R397)+9.7),1.21*($Q397+$R397)-0.008*POWER(($Q397+$R397),2)-VLOOKUP($G397,Ages!$A$12:$AD$19,30,0)),"")</f>
        <v/>
      </c>
      <c r="T397" s="18"/>
      <c r="X397" s="21" t="str">
        <f t="shared" si="20"/>
        <v xml:space="preserve"> </v>
      </c>
      <c r="AA397" s="18"/>
      <c r="AB397" s="18"/>
      <c r="AC397" s="18"/>
    </row>
    <row r="398" spans="6:29" s="17" customFormat="1" x14ac:dyDescent="0.2">
      <c r="F398" s="18"/>
      <c r="H398" s="19"/>
      <c r="I398" s="19"/>
      <c r="J398" s="20" t="str">
        <f t="shared" si="18"/>
        <v xml:space="preserve"> </v>
      </c>
      <c r="K398" s="19"/>
      <c r="L398" s="19"/>
      <c r="M398" s="28" t="str">
        <f>IF($L398&gt;0,IF($F398="F",1.11*$L398+VLOOKUP($G398,Ages!$A$3:$AG$10,31,0),1.35*$L398+VLOOKUP($G398,Ages!$A$12:$AG$19,31,0)),"")</f>
        <v/>
      </c>
      <c r="N398" s="19"/>
      <c r="O398" s="19"/>
      <c r="P398" s="20" t="str">
        <f t="shared" si="19"/>
        <v/>
      </c>
      <c r="Q398" s="19"/>
      <c r="R398" s="19"/>
      <c r="S398" s="20" t="str">
        <f>IF(AND(Q398&gt;0,R398&gt;0),IF($F398="F",IF(SUM($Q398,$R398)&lt;=35,1.33*($Q398+$R398)-0.013*POWER(($Q398+$R398),2)-2.5,0.546*($Q398+$R398)+9.7),1.21*($Q398+$R398)-0.008*POWER(($Q398+$R398),2)-VLOOKUP($G398,Ages!$A$12:$AD$19,30,0)),"")</f>
        <v/>
      </c>
      <c r="T398" s="18"/>
      <c r="X398" s="21" t="str">
        <f t="shared" si="20"/>
        <v xml:space="preserve"> </v>
      </c>
      <c r="AA398" s="18"/>
      <c r="AB398" s="18"/>
      <c r="AC398" s="18"/>
    </row>
    <row r="399" spans="6:29" s="17" customFormat="1" x14ac:dyDescent="0.2">
      <c r="F399" s="18"/>
      <c r="H399" s="19"/>
      <c r="I399" s="19"/>
      <c r="J399" s="20" t="str">
        <f t="shared" si="18"/>
        <v xml:space="preserve"> </v>
      </c>
      <c r="K399" s="19"/>
      <c r="L399" s="19"/>
      <c r="M399" s="28" t="str">
        <f>IF($L399&gt;0,IF($F399="F",1.11*$L399+VLOOKUP($G399,Ages!$A$3:$AG$10,31,0),1.35*$L399+VLOOKUP($G399,Ages!$A$12:$AG$19,31,0)),"")</f>
        <v/>
      </c>
      <c r="N399" s="19"/>
      <c r="O399" s="19"/>
      <c r="P399" s="20" t="str">
        <f t="shared" si="19"/>
        <v/>
      </c>
      <c r="Q399" s="19"/>
      <c r="R399" s="19"/>
      <c r="S399" s="20" t="str">
        <f>IF(AND(Q399&gt;0,R399&gt;0),IF($F399="F",IF(SUM($Q399,$R399)&lt;=35,1.33*($Q399+$R399)-0.013*POWER(($Q399+$R399),2)-2.5,0.546*($Q399+$R399)+9.7),1.21*($Q399+$R399)-0.008*POWER(($Q399+$R399),2)-VLOOKUP($G399,Ages!$A$12:$AD$19,30,0)),"")</f>
        <v/>
      </c>
      <c r="T399" s="18"/>
      <c r="X399" s="21" t="str">
        <f t="shared" si="20"/>
        <v xml:space="preserve"> </v>
      </c>
      <c r="AA399" s="18"/>
      <c r="AB399" s="18"/>
      <c r="AC399" s="18"/>
    </row>
    <row r="400" spans="6:29" s="17" customFormat="1" x14ac:dyDescent="0.2">
      <c r="F400" s="18"/>
      <c r="H400" s="19"/>
      <c r="I400" s="19"/>
      <c r="J400" s="20" t="str">
        <f t="shared" si="18"/>
        <v xml:space="preserve"> </v>
      </c>
      <c r="K400" s="19"/>
      <c r="L400" s="19"/>
      <c r="M400" s="28" t="str">
        <f>IF($L400&gt;0,IF($F400="F",1.11*$L400+VLOOKUP($G400,Ages!$A$3:$AG$10,31,0),1.35*$L400+VLOOKUP($G400,Ages!$A$12:$AG$19,31,0)),"")</f>
        <v/>
      </c>
      <c r="N400" s="19"/>
      <c r="O400" s="19"/>
      <c r="P400" s="20" t="str">
        <f t="shared" si="19"/>
        <v/>
      </c>
      <c r="Q400" s="19"/>
      <c r="R400" s="19"/>
      <c r="S400" s="20" t="str">
        <f>IF(AND(Q400&gt;0,R400&gt;0),IF($F400="F",IF(SUM($Q400,$R400)&lt;=35,1.33*($Q400+$R400)-0.013*POWER(($Q400+$R400),2)-2.5,0.546*($Q400+$R400)+9.7),1.21*($Q400+$R400)-0.008*POWER(($Q400+$R400),2)-VLOOKUP($G400,Ages!$A$12:$AD$19,30,0)),"")</f>
        <v/>
      </c>
      <c r="T400" s="18"/>
      <c r="X400" s="21" t="str">
        <f t="shared" si="20"/>
        <v xml:space="preserve"> </v>
      </c>
      <c r="AA400" s="18"/>
      <c r="AB400" s="18"/>
      <c r="AC400" s="18"/>
    </row>
    <row r="401" spans="6:29" s="17" customFormat="1" x14ac:dyDescent="0.2">
      <c r="F401" s="18"/>
      <c r="H401" s="19"/>
      <c r="I401" s="19"/>
      <c r="J401" s="20" t="str">
        <f t="shared" si="18"/>
        <v xml:space="preserve"> </v>
      </c>
      <c r="K401" s="19"/>
      <c r="L401" s="19"/>
      <c r="M401" s="28" t="str">
        <f>IF($L401&gt;0,IF($F401="F",1.11*$L401+VLOOKUP($G401,Ages!$A$3:$AG$10,31,0),1.35*$L401+VLOOKUP($G401,Ages!$A$12:$AG$19,31,0)),"")</f>
        <v/>
      </c>
      <c r="N401" s="19"/>
      <c r="O401" s="19"/>
      <c r="P401" s="20" t="str">
        <f t="shared" si="19"/>
        <v/>
      </c>
      <c r="Q401" s="19"/>
      <c r="R401" s="19"/>
      <c r="S401" s="20" t="str">
        <f>IF(AND(Q401&gt;0,R401&gt;0),IF($F401="F",IF(SUM($Q401,$R401)&lt;=35,1.33*($Q401+$R401)-0.013*POWER(($Q401+$R401),2)-2.5,0.546*($Q401+$R401)+9.7),1.21*($Q401+$R401)-0.008*POWER(($Q401+$R401),2)-VLOOKUP($G401,Ages!$A$12:$AD$19,30,0)),"")</f>
        <v/>
      </c>
      <c r="T401" s="18"/>
      <c r="X401" s="21" t="str">
        <f t="shared" si="20"/>
        <v xml:space="preserve"> </v>
      </c>
      <c r="AA401" s="18"/>
      <c r="AB401" s="18"/>
      <c r="AC401" s="18"/>
    </row>
    <row r="402" spans="6:29" s="17" customFormat="1" x14ac:dyDescent="0.2">
      <c r="F402" s="18"/>
      <c r="H402" s="19"/>
      <c r="I402" s="19"/>
      <c r="J402" s="20" t="str">
        <f t="shared" si="18"/>
        <v xml:space="preserve"> </v>
      </c>
      <c r="K402" s="19"/>
      <c r="L402" s="19"/>
      <c r="M402" s="28" t="str">
        <f>IF($L402&gt;0,IF($F402="F",1.11*$L402+VLOOKUP($G402,Ages!$A$3:$AG$10,31,0),1.35*$L402+VLOOKUP($G402,Ages!$A$12:$AG$19,31,0)),"")</f>
        <v/>
      </c>
      <c r="N402" s="19"/>
      <c r="O402" s="19"/>
      <c r="P402" s="20" t="str">
        <f t="shared" si="19"/>
        <v/>
      </c>
      <c r="Q402" s="19"/>
      <c r="R402" s="19"/>
      <c r="S402" s="20" t="str">
        <f>IF(AND(Q402&gt;0,R402&gt;0),IF($F402="F",IF(SUM($Q402,$R402)&lt;=35,1.33*($Q402+$R402)-0.013*POWER(($Q402+$R402),2)-2.5,0.546*($Q402+$R402)+9.7),1.21*($Q402+$R402)-0.008*POWER(($Q402+$R402),2)-VLOOKUP($G402,Ages!$A$12:$AD$19,30,0)),"")</f>
        <v/>
      </c>
      <c r="T402" s="18"/>
      <c r="X402" s="21" t="str">
        <f t="shared" si="20"/>
        <v xml:space="preserve"> </v>
      </c>
      <c r="AA402" s="18"/>
      <c r="AB402" s="18"/>
      <c r="AC402" s="18"/>
    </row>
    <row r="403" spans="6:29" s="17" customFormat="1" x14ac:dyDescent="0.2">
      <c r="F403" s="18"/>
      <c r="H403" s="19"/>
      <c r="I403" s="19"/>
      <c r="J403" s="20" t="str">
        <f t="shared" si="18"/>
        <v xml:space="preserve"> </v>
      </c>
      <c r="K403" s="19"/>
      <c r="L403" s="19"/>
      <c r="M403" s="28" t="str">
        <f>IF($L403&gt;0,IF($F403="F",1.11*$L403+VLOOKUP($G403,Ages!$A$3:$AG$10,31,0),1.35*$L403+VLOOKUP($G403,Ages!$A$12:$AG$19,31,0)),"")</f>
        <v/>
      </c>
      <c r="N403" s="19"/>
      <c r="O403" s="19"/>
      <c r="P403" s="20" t="str">
        <f t="shared" si="19"/>
        <v/>
      </c>
      <c r="Q403" s="19"/>
      <c r="R403" s="19"/>
      <c r="S403" s="20" t="str">
        <f>IF(AND(Q403&gt;0,R403&gt;0),IF($F403="F",IF(SUM($Q403,$R403)&lt;=35,1.33*($Q403+$R403)-0.013*POWER(($Q403+$R403),2)-2.5,0.546*($Q403+$R403)+9.7),1.21*($Q403+$R403)-0.008*POWER(($Q403+$R403),2)-VLOOKUP($G403,Ages!$A$12:$AD$19,30,0)),"")</f>
        <v/>
      </c>
      <c r="T403" s="18"/>
      <c r="X403" s="21" t="str">
        <f t="shared" si="20"/>
        <v xml:space="preserve"> </v>
      </c>
      <c r="AA403" s="18"/>
      <c r="AB403" s="18"/>
      <c r="AC403" s="18"/>
    </row>
    <row r="404" spans="6:29" s="17" customFormat="1" x14ac:dyDescent="0.2">
      <c r="F404" s="18"/>
      <c r="H404" s="19"/>
      <c r="I404" s="19"/>
      <c r="J404" s="20" t="str">
        <f t="shared" si="18"/>
        <v xml:space="preserve"> </v>
      </c>
      <c r="K404" s="19"/>
      <c r="L404" s="19"/>
      <c r="M404" s="28" t="str">
        <f>IF($L404&gt;0,IF($F404="F",1.11*$L404+VLOOKUP($G404,Ages!$A$3:$AG$10,31,0),1.35*$L404+VLOOKUP($G404,Ages!$A$12:$AG$19,31,0)),"")</f>
        <v/>
      </c>
      <c r="N404" s="19"/>
      <c r="O404" s="19"/>
      <c r="P404" s="20" t="str">
        <f t="shared" si="19"/>
        <v/>
      </c>
      <c r="Q404" s="19"/>
      <c r="R404" s="19"/>
      <c r="S404" s="20" t="str">
        <f>IF(AND(Q404&gt;0,R404&gt;0),IF($F404="F",IF(SUM($Q404,$R404)&lt;=35,1.33*($Q404+$R404)-0.013*POWER(($Q404+$R404),2)-2.5,0.546*($Q404+$R404)+9.7),1.21*($Q404+$R404)-0.008*POWER(($Q404+$R404),2)-VLOOKUP($G404,Ages!$A$12:$AD$19,30,0)),"")</f>
        <v/>
      </c>
      <c r="T404" s="18"/>
      <c r="X404" s="21" t="str">
        <f t="shared" si="20"/>
        <v xml:space="preserve"> </v>
      </c>
      <c r="AA404" s="18"/>
      <c r="AB404" s="18"/>
      <c r="AC404" s="18"/>
    </row>
    <row r="405" spans="6:29" s="17" customFormat="1" x14ac:dyDescent="0.2">
      <c r="F405" s="18"/>
      <c r="H405" s="19"/>
      <c r="I405" s="19"/>
      <c r="J405" s="20" t="str">
        <f t="shared" si="18"/>
        <v xml:space="preserve"> </v>
      </c>
      <c r="K405" s="19"/>
      <c r="L405" s="19"/>
      <c r="M405" s="28" t="str">
        <f>IF($L405&gt;0,IF($F405="F",1.11*$L405+VLOOKUP($G405,Ages!$A$3:$AG$10,31,0),1.35*$L405+VLOOKUP($G405,Ages!$A$12:$AG$19,31,0)),"")</f>
        <v/>
      </c>
      <c r="N405" s="19"/>
      <c r="O405" s="19"/>
      <c r="P405" s="20" t="str">
        <f t="shared" si="19"/>
        <v/>
      </c>
      <c r="Q405" s="19"/>
      <c r="R405" s="19"/>
      <c r="S405" s="20" t="str">
        <f>IF(AND(Q405&gt;0,R405&gt;0),IF($F405="F",IF(SUM($Q405,$R405)&lt;=35,1.33*($Q405+$R405)-0.013*POWER(($Q405+$R405),2)-2.5,0.546*($Q405+$R405)+9.7),1.21*($Q405+$R405)-0.008*POWER(($Q405+$R405),2)-VLOOKUP($G405,Ages!$A$12:$AD$19,30,0)),"")</f>
        <v/>
      </c>
      <c r="T405" s="18"/>
      <c r="X405" s="21" t="str">
        <f t="shared" si="20"/>
        <v xml:space="preserve"> </v>
      </c>
      <c r="AA405" s="18"/>
      <c r="AB405" s="18"/>
      <c r="AC405" s="18"/>
    </row>
    <row r="406" spans="6:29" s="17" customFormat="1" x14ac:dyDescent="0.2">
      <c r="F406" s="18"/>
      <c r="H406" s="19"/>
      <c r="I406" s="19"/>
      <c r="J406" s="20" t="str">
        <f t="shared" si="18"/>
        <v xml:space="preserve"> </v>
      </c>
      <c r="K406" s="19"/>
      <c r="L406" s="19"/>
      <c r="M406" s="28" t="str">
        <f>IF($L406&gt;0,IF($F406="F",1.11*$L406+VLOOKUP($G406,Ages!$A$3:$AG$10,31,0),1.35*$L406+VLOOKUP($G406,Ages!$A$12:$AG$19,31,0)),"")</f>
        <v/>
      </c>
      <c r="N406" s="19"/>
      <c r="O406" s="19"/>
      <c r="P406" s="20" t="str">
        <f t="shared" si="19"/>
        <v/>
      </c>
      <c r="Q406" s="19"/>
      <c r="R406" s="19"/>
      <c r="S406" s="20" t="str">
        <f>IF(AND(Q406&gt;0,R406&gt;0),IF($F406="F",IF(SUM($Q406,$R406)&lt;=35,1.33*($Q406+$R406)-0.013*POWER(($Q406+$R406),2)-2.5,0.546*($Q406+$R406)+9.7),1.21*($Q406+$R406)-0.008*POWER(($Q406+$R406),2)-VLOOKUP($G406,Ages!$A$12:$AD$19,30,0)),"")</f>
        <v/>
      </c>
      <c r="T406" s="18"/>
      <c r="X406" s="21" t="str">
        <f t="shared" si="20"/>
        <v xml:space="preserve"> </v>
      </c>
      <c r="AA406" s="18"/>
      <c r="AB406" s="18"/>
      <c r="AC406" s="18"/>
    </row>
    <row r="407" spans="6:29" s="17" customFormat="1" x14ac:dyDescent="0.2">
      <c r="F407" s="18"/>
      <c r="H407" s="19"/>
      <c r="I407" s="19"/>
      <c r="J407" s="20" t="str">
        <f t="shared" si="18"/>
        <v xml:space="preserve"> </v>
      </c>
      <c r="K407" s="19"/>
      <c r="L407" s="19"/>
      <c r="M407" s="28" t="str">
        <f>IF($L407&gt;0,IF($F407="F",1.11*$L407+VLOOKUP($G407,Ages!$A$3:$AG$10,31,0),1.35*$L407+VLOOKUP($G407,Ages!$A$12:$AG$19,31,0)),"")</f>
        <v/>
      </c>
      <c r="N407" s="19"/>
      <c r="O407" s="19"/>
      <c r="P407" s="20" t="str">
        <f t="shared" si="19"/>
        <v/>
      </c>
      <c r="Q407" s="19"/>
      <c r="R407" s="19"/>
      <c r="S407" s="20" t="str">
        <f>IF(AND(Q407&gt;0,R407&gt;0),IF($F407="F",IF(SUM($Q407,$R407)&lt;=35,1.33*($Q407+$R407)-0.013*POWER(($Q407+$R407),2)-2.5,0.546*($Q407+$R407)+9.7),1.21*($Q407+$R407)-0.008*POWER(($Q407+$R407),2)-VLOOKUP($G407,Ages!$A$12:$AD$19,30,0)),"")</f>
        <v/>
      </c>
      <c r="T407" s="18"/>
      <c r="X407" s="21" t="str">
        <f t="shared" si="20"/>
        <v xml:space="preserve"> </v>
      </c>
      <c r="AA407" s="18"/>
      <c r="AB407" s="18"/>
      <c r="AC407" s="18"/>
    </row>
    <row r="408" spans="6:29" s="17" customFormat="1" x14ac:dyDescent="0.2">
      <c r="F408" s="18"/>
      <c r="H408" s="19"/>
      <c r="I408" s="19"/>
      <c r="J408" s="20" t="str">
        <f t="shared" si="18"/>
        <v xml:space="preserve"> </v>
      </c>
      <c r="K408" s="19"/>
      <c r="L408" s="19"/>
      <c r="M408" s="28" t="str">
        <f>IF($L408&gt;0,IF($F408="F",1.11*$L408+VLOOKUP($G408,Ages!$A$3:$AG$10,31,0),1.35*$L408+VLOOKUP($G408,Ages!$A$12:$AG$19,31,0)),"")</f>
        <v/>
      </c>
      <c r="N408" s="19"/>
      <c r="O408" s="19"/>
      <c r="P408" s="20" t="str">
        <f t="shared" si="19"/>
        <v/>
      </c>
      <c r="Q408" s="19"/>
      <c r="R408" s="19"/>
      <c r="S408" s="20" t="str">
        <f>IF(AND(Q408&gt;0,R408&gt;0),IF($F408="F",IF(SUM($Q408,$R408)&lt;=35,1.33*($Q408+$R408)-0.013*POWER(($Q408+$R408),2)-2.5,0.546*($Q408+$R408)+9.7),1.21*($Q408+$R408)-0.008*POWER(($Q408+$R408),2)-VLOOKUP($G408,Ages!$A$12:$AD$19,30,0)),"")</f>
        <v/>
      </c>
      <c r="T408" s="18"/>
      <c r="X408" s="21" t="str">
        <f t="shared" si="20"/>
        <v xml:space="preserve"> </v>
      </c>
      <c r="AA408" s="18"/>
      <c r="AB408" s="18"/>
      <c r="AC408" s="18"/>
    </row>
    <row r="409" spans="6:29" s="17" customFormat="1" x14ac:dyDescent="0.2">
      <c r="F409" s="18"/>
      <c r="H409" s="19"/>
      <c r="I409" s="19"/>
      <c r="J409" s="20" t="str">
        <f t="shared" si="18"/>
        <v xml:space="preserve"> </v>
      </c>
      <c r="K409" s="19"/>
      <c r="L409" s="19"/>
      <c r="M409" s="28" t="str">
        <f>IF($L409&gt;0,IF($F409="F",1.11*$L409+VLOOKUP($G409,Ages!$A$3:$AG$10,31,0),1.35*$L409+VLOOKUP($G409,Ages!$A$12:$AG$19,31,0)),"")</f>
        <v/>
      </c>
      <c r="N409" s="19"/>
      <c r="O409" s="19"/>
      <c r="P409" s="20" t="str">
        <f t="shared" si="19"/>
        <v/>
      </c>
      <c r="Q409" s="19"/>
      <c r="R409" s="19"/>
      <c r="S409" s="20" t="str">
        <f>IF(AND(Q409&gt;0,R409&gt;0),IF($F409="F",IF(SUM($Q409,$R409)&lt;=35,1.33*($Q409+$R409)-0.013*POWER(($Q409+$R409),2)-2.5,0.546*($Q409+$R409)+9.7),1.21*($Q409+$R409)-0.008*POWER(($Q409+$R409),2)-VLOOKUP($G409,Ages!$A$12:$AD$19,30,0)),"")</f>
        <v/>
      </c>
      <c r="T409" s="18"/>
      <c r="X409" s="21" t="str">
        <f t="shared" si="20"/>
        <v xml:space="preserve"> </v>
      </c>
      <c r="AA409" s="18"/>
      <c r="AB409" s="18"/>
      <c r="AC409" s="18"/>
    </row>
    <row r="410" spans="6:29" s="17" customFormat="1" x14ac:dyDescent="0.2">
      <c r="F410" s="18"/>
      <c r="H410" s="19"/>
      <c r="I410" s="19"/>
      <c r="J410" s="20" t="str">
        <f t="shared" si="18"/>
        <v xml:space="preserve"> </v>
      </c>
      <c r="K410" s="19"/>
      <c r="L410" s="19"/>
      <c r="M410" s="28" t="str">
        <f>IF($L410&gt;0,IF($F410="F",1.11*$L410+VLOOKUP($G410,Ages!$A$3:$AG$10,31,0),1.35*$L410+VLOOKUP($G410,Ages!$A$12:$AG$19,31,0)),"")</f>
        <v/>
      </c>
      <c r="N410" s="19"/>
      <c r="O410" s="19"/>
      <c r="P410" s="20" t="str">
        <f t="shared" si="19"/>
        <v/>
      </c>
      <c r="Q410" s="19"/>
      <c r="R410" s="19"/>
      <c r="S410" s="20" t="str">
        <f>IF(AND(Q410&gt;0,R410&gt;0),IF($F410="F",IF(SUM($Q410,$R410)&lt;=35,1.33*($Q410+$R410)-0.013*POWER(($Q410+$R410),2)-2.5,0.546*($Q410+$R410)+9.7),1.21*($Q410+$R410)-0.008*POWER(($Q410+$R410),2)-VLOOKUP($G410,Ages!$A$12:$AD$19,30,0)),"")</f>
        <v/>
      </c>
      <c r="T410" s="18"/>
      <c r="X410" s="21" t="str">
        <f t="shared" si="20"/>
        <v xml:space="preserve"> </v>
      </c>
      <c r="AA410" s="18"/>
      <c r="AB410" s="18"/>
      <c r="AC410" s="18"/>
    </row>
    <row r="411" spans="6:29" s="17" customFormat="1" x14ac:dyDescent="0.2">
      <c r="F411" s="18"/>
      <c r="H411" s="19"/>
      <c r="I411" s="19"/>
      <c r="J411" s="20" t="str">
        <f t="shared" si="18"/>
        <v xml:space="preserve"> </v>
      </c>
      <c r="K411" s="19"/>
      <c r="L411" s="19"/>
      <c r="M411" s="28" t="str">
        <f>IF($L411&gt;0,IF($F411="F",1.11*$L411+VLOOKUP($G411,Ages!$A$3:$AG$10,31,0),1.35*$L411+VLOOKUP($G411,Ages!$A$12:$AG$19,31,0)),"")</f>
        <v/>
      </c>
      <c r="N411" s="19"/>
      <c r="O411" s="19"/>
      <c r="P411" s="20" t="str">
        <f t="shared" si="19"/>
        <v/>
      </c>
      <c r="Q411" s="19"/>
      <c r="R411" s="19"/>
      <c r="S411" s="20" t="str">
        <f>IF(AND(Q411&gt;0,R411&gt;0),IF($F411="F",IF(SUM($Q411,$R411)&lt;=35,1.33*($Q411+$R411)-0.013*POWER(($Q411+$R411),2)-2.5,0.546*($Q411+$R411)+9.7),1.21*($Q411+$R411)-0.008*POWER(($Q411+$R411),2)-VLOOKUP($G411,Ages!$A$12:$AD$19,30,0)),"")</f>
        <v/>
      </c>
      <c r="T411" s="18"/>
      <c r="X411" s="21" t="str">
        <f t="shared" si="20"/>
        <v xml:space="preserve"> </v>
      </c>
      <c r="AA411" s="18"/>
      <c r="AB411" s="18"/>
      <c r="AC411" s="18"/>
    </row>
    <row r="412" spans="6:29" s="17" customFormat="1" x14ac:dyDescent="0.2">
      <c r="F412" s="18"/>
      <c r="H412" s="19"/>
      <c r="I412" s="19"/>
      <c r="J412" s="20" t="str">
        <f t="shared" si="18"/>
        <v xml:space="preserve"> </v>
      </c>
      <c r="K412" s="19"/>
      <c r="L412" s="19"/>
      <c r="M412" s="28" t="str">
        <f>IF($L412&gt;0,IF($F412="F",1.11*$L412+VLOOKUP($G412,Ages!$A$3:$AG$10,31,0),1.35*$L412+VLOOKUP($G412,Ages!$A$12:$AG$19,31,0)),"")</f>
        <v/>
      </c>
      <c r="N412" s="19"/>
      <c r="O412" s="19"/>
      <c r="P412" s="20" t="str">
        <f t="shared" si="19"/>
        <v/>
      </c>
      <c r="Q412" s="19"/>
      <c r="R412" s="19"/>
      <c r="S412" s="20" t="str">
        <f>IF(AND(Q412&gt;0,R412&gt;0),IF($F412="F",IF(SUM($Q412,$R412)&lt;=35,1.33*($Q412+$R412)-0.013*POWER(($Q412+$R412),2)-2.5,0.546*($Q412+$R412)+9.7),1.21*($Q412+$R412)-0.008*POWER(($Q412+$R412),2)-VLOOKUP($G412,Ages!$A$12:$AD$19,30,0)),"")</f>
        <v/>
      </c>
      <c r="T412" s="18"/>
      <c r="X412" s="21" t="str">
        <f t="shared" si="20"/>
        <v xml:space="preserve"> </v>
      </c>
      <c r="AA412" s="18"/>
      <c r="AB412" s="18"/>
      <c r="AC412" s="18"/>
    </row>
    <row r="413" spans="6:29" s="17" customFormat="1" x14ac:dyDescent="0.2">
      <c r="F413" s="18"/>
      <c r="H413" s="19"/>
      <c r="I413" s="19"/>
      <c r="J413" s="20" t="str">
        <f t="shared" si="18"/>
        <v xml:space="preserve"> </v>
      </c>
      <c r="K413" s="19"/>
      <c r="L413" s="19"/>
      <c r="M413" s="28" t="str">
        <f>IF($L413&gt;0,IF($F413="F",1.11*$L413+VLOOKUP($G413,Ages!$A$3:$AG$10,31,0),1.35*$L413+VLOOKUP($G413,Ages!$A$12:$AG$19,31,0)),"")</f>
        <v/>
      </c>
      <c r="N413" s="19"/>
      <c r="O413" s="19"/>
      <c r="P413" s="20" t="str">
        <f t="shared" si="19"/>
        <v/>
      </c>
      <c r="Q413" s="19"/>
      <c r="R413" s="19"/>
      <c r="S413" s="20" t="str">
        <f>IF(AND(Q413&gt;0,R413&gt;0),IF($F413="F",IF(SUM($Q413,$R413)&lt;=35,1.33*($Q413+$R413)-0.013*POWER(($Q413+$R413),2)-2.5,0.546*($Q413+$R413)+9.7),1.21*($Q413+$R413)-0.008*POWER(($Q413+$R413),2)-VLOOKUP($G413,Ages!$A$12:$AD$19,30,0)),"")</f>
        <v/>
      </c>
      <c r="T413" s="18"/>
      <c r="X413" s="21" t="str">
        <f t="shared" si="20"/>
        <v xml:space="preserve"> </v>
      </c>
      <c r="AA413" s="18"/>
      <c r="AB413" s="18"/>
      <c r="AC413" s="18"/>
    </row>
    <row r="414" spans="6:29" s="17" customFormat="1" x14ac:dyDescent="0.2">
      <c r="F414" s="18"/>
      <c r="H414" s="19"/>
      <c r="I414" s="19"/>
      <c r="J414" s="20" t="str">
        <f t="shared" si="18"/>
        <v xml:space="preserve"> </v>
      </c>
      <c r="K414" s="19"/>
      <c r="L414" s="19"/>
      <c r="M414" s="28" t="str">
        <f>IF($L414&gt;0,IF($F414="F",1.11*$L414+VLOOKUP($G414,Ages!$A$3:$AG$10,31,0),1.35*$L414+VLOOKUP($G414,Ages!$A$12:$AG$19,31,0)),"")</f>
        <v/>
      </c>
      <c r="N414" s="19"/>
      <c r="O414" s="19"/>
      <c r="P414" s="20" t="str">
        <f t="shared" si="19"/>
        <v/>
      </c>
      <c r="Q414" s="19"/>
      <c r="R414" s="19"/>
      <c r="S414" s="20" t="str">
        <f>IF(AND(Q414&gt;0,R414&gt;0),IF($F414="F",IF(SUM($Q414,$R414)&lt;=35,1.33*($Q414+$R414)-0.013*POWER(($Q414+$R414),2)-2.5,0.546*($Q414+$R414)+9.7),1.21*($Q414+$R414)-0.008*POWER(($Q414+$R414),2)-VLOOKUP($G414,Ages!$A$12:$AD$19,30,0)),"")</f>
        <v/>
      </c>
      <c r="T414" s="18"/>
      <c r="X414" s="21" t="str">
        <f t="shared" si="20"/>
        <v xml:space="preserve"> </v>
      </c>
      <c r="AA414" s="18"/>
      <c r="AB414" s="18"/>
      <c r="AC414" s="18"/>
    </row>
    <row r="415" spans="6:29" s="17" customFormat="1" x14ac:dyDescent="0.2">
      <c r="F415" s="18"/>
      <c r="H415" s="19"/>
      <c r="I415" s="19"/>
      <c r="J415" s="20" t="str">
        <f t="shared" si="18"/>
        <v xml:space="preserve"> </v>
      </c>
      <c r="K415" s="19"/>
      <c r="L415" s="19"/>
      <c r="M415" s="28" t="str">
        <f>IF($L415&gt;0,IF($F415="F",1.11*$L415+VLOOKUP($G415,Ages!$A$3:$AG$10,31,0),1.35*$L415+VLOOKUP($G415,Ages!$A$12:$AG$19,31,0)),"")</f>
        <v/>
      </c>
      <c r="N415" s="19"/>
      <c r="O415" s="19"/>
      <c r="P415" s="20" t="str">
        <f t="shared" si="19"/>
        <v/>
      </c>
      <c r="Q415" s="19"/>
      <c r="R415" s="19"/>
      <c r="S415" s="20" t="str">
        <f>IF(AND(Q415&gt;0,R415&gt;0),IF($F415="F",IF(SUM($Q415,$R415)&lt;=35,1.33*($Q415+$R415)-0.013*POWER(($Q415+$R415),2)-2.5,0.546*($Q415+$R415)+9.7),1.21*($Q415+$R415)-0.008*POWER(($Q415+$R415),2)-VLOOKUP($G415,Ages!$A$12:$AD$19,30,0)),"")</f>
        <v/>
      </c>
      <c r="T415" s="18"/>
      <c r="X415" s="21" t="str">
        <f t="shared" si="20"/>
        <v xml:space="preserve"> </v>
      </c>
      <c r="AA415" s="18"/>
      <c r="AB415" s="18"/>
      <c r="AC415" s="18"/>
    </row>
    <row r="416" spans="6:29" s="17" customFormat="1" x14ac:dyDescent="0.2">
      <c r="F416" s="18"/>
      <c r="H416" s="19"/>
      <c r="I416" s="19"/>
      <c r="J416" s="20" t="str">
        <f t="shared" si="18"/>
        <v xml:space="preserve"> </v>
      </c>
      <c r="K416" s="19"/>
      <c r="L416" s="19"/>
      <c r="M416" s="28" t="str">
        <f>IF($L416&gt;0,IF($F416="F",1.11*$L416+VLOOKUP($G416,Ages!$A$3:$AG$10,31,0),1.35*$L416+VLOOKUP($G416,Ages!$A$12:$AG$19,31,0)),"")</f>
        <v/>
      </c>
      <c r="N416" s="19"/>
      <c r="O416" s="19"/>
      <c r="P416" s="20" t="str">
        <f t="shared" si="19"/>
        <v/>
      </c>
      <c r="Q416" s="19"/>
      <c r="R416" s="19"/>
      <c r="S416" s="20" t="str">
        <f>IF(AND(Q416&gt;0,R416&gt;0),IF($F416="F",IF(SUM($Q416,$R416)&lt;=35,1.33*($Q416+$R416)-0.013*POWER(($Q416+$R416),2)-2.5,0.546*($Q416+$R416)+9.7),1.21*($Q416+$R416)-0.008*POWER(($Q416+$R416),2)-VLOOKUP($G416,Ages!$A$12:$AD$19,30,0)),"")</f>
        <v/>
      </c>
      <c r="T416" s="18"/>
      <c r="X416" s="21" t="str">
        <f t="shared" si="20"/>
        <v xml:space="preserve"> </v>
      </c>
      <c r="AA416" s="18"/>
      <c r="AB416" s="18"/>
      <c r="AC416" s="18"/>
    </row>
    <row r="417" spans="6:29" s="17" customFormat="1" x14ac:dyDescent="0.2">
      <c r="F417" s="18"/>
      <c r="H417" s="19"/>
      <c r="I417" s="19"/>
      <c r="J417" s="20" t="str">
        <f t="shared" si="18"/>
        <v xml:space="preserve"> </v>
      </c>
      <c r="K417" s="19"/>
      <c r="L417" s="19"/>
      <c r="M417" s="28" t="str">
        <f>IF($L417&gt;0,IF($F417="F",1.11*$L417+VLOOKUP($G417,Ages!$A$3:$AG$10,31,0),1.35*$L417+VLOOKUP($G417,Ages!$A$12:$AG$19,31,0)),"")</f>
        <v/>
      </c>
      <c r="N417" s="19"/>
      <c r="O417" s="19"/>
      <c r="P417" s="20" t="str">
        <f t="shared" si="19"/>
        <v/>
      </c>
      <c r="Q417" s="19"/>
      <c r="R417" s="19"/>
      <c r="S417" s="20" t="str">
        <f>IF(AND(Q417&gt;0,R417&gt;0),IF($F417="F",IF(SUM($Q417,$R417)&lt;=35,1.33*($Q417+$R417)-0.013*POWER(($Q417+$R417),2)-2.5,0.546*($Q417+$R417)+9.7),1.21*($Q417+$R417)-0.008*POWER(($Q417+$R417),2)-VLOOKUP($G417,Ages!$A$12:$AD$19,30,0)),"")</f>
        <v/>
      </c>
      <c r="T417" s="18"/>
      <c r="X417" s="21" t="str">
        <f t="shared" si="20"/>
        <v xml:space="preserve"> </v>
      </c>
      <c r="AA417" s="18"/>
      <c r="AB417" s="18"/>
      <c r="AC417" s="18"/>
    </row>
    <row r="418" spans="6:29" s="17" customFormat="1" x14ac:dyDescent="0.2">
      <c r="F418" s="18"/>
      <c r="H418" s="19"/>
      <c r="I418" s="19"/>
      <c r="J418" s="20" t="str">
        <f t="shared" si="18"/>
        <v xml:space="preserve"> </v>
      </c>
      <c r="K418" s="19"/>
      <c r="L418" s="19"/>
      <c r="M418" s="28" t="str">
        <f>IF($L418&gt;0,IF($F418="F",1.11*$L418+VLOOKUP($G418,Ages!$A$3:$AG$10,31,0),1.35*$L418+VLOOKUP($G418,Ages!$A$12:$AG$19,31,0)),"")</f>
        <v/>
      </c>
      <c r="N418" s="19"/>
      <c r="O418" s="19"/>
      <c r="P418" s="20" t="str">
        <f t="shared" si="19"/>
        <v/>
      </c>
      <c r="Q418" s="19"/>
      <c r="R418" s="19"/>
      <c r="S418" s="20" t="str">
        <f>IF(AND(Q418&gt;0,R418&gt;0),IF($F418="F",IF(SUM($Q418,$R418)&lt;=35,1.33*($Q418+$R418)-0.013*POWER(($Q418+$R418),2)-2.5,0.546*($Q418+$R418)+9.7),1.21*($Q418+$R418)-0.008*POWER(($Q418+$R418),2)-VLOOKUP($G418,Ages!$A$12:$AD$19,30,0)),"")</f>
        <v/>
      </c>
      <c r="T418" s="18"/>
      <c r="X418" s="21" t="str">
        <f t="shared" si="20"/>
        <v xml:space="preserve"> </v>
      </c>
      <c r="AA418" s="18"/>
      <c r="AB418" s="18"/>
      <c r="AC418" s="18"/>
    </row>
    <row r="419" spans="6:29" s="17" customFormat="1" x14ac:dyDescent="0.2">
      <c r="F419" s="18"/>
      <c r="H419" s="19"/>
      <c r="I419" s="19"/>
      <c r="J419" s="20" t="str">
        <f t="shared" si="18"/>
        <v xml:space="preserve"> </v>
      </c>
      <c r="K419" s="19"/>
      <c r="L419" s="19"/>
      <c r="M419" s="28" t="str">
        <f>IF($L419&gt;0,IF($F419="F",1.11*$L419+VLOOKUP($G419,Ages!$A$3:$AG$10,31,0),1.35*$L419+VLOOKUP($G419,Ages!$A$12:$AG$19,31,0)),"")</f>
        <v/>
      </c>
      <c r="N419" s="19"/>
      <c r="O419" s="19"/>
      <c r="P419" s="20" t="str">
        <f t="shared" si="19"/>
        <v/>
      </c>
      <c r="Q419" s="19"/>
      <c r="R419" s="19"/>
      <c r="S419" s="20" t="str">
        <f>IF(AND(Q419&gt;0,R419&gt;0),IF($F419="F",IF(SUM($Q419,$R419)&lt;=35,1.33*($Q419+$R419)-0.013*POWER(($Q419+$R419),2)-2.5,0.546*($Q419+$R419)+9.7),1.21*($Q419+$R419)-0.008*POWER(($Q419+$R419),2)-VLOOKUP($G419,Ages!$A$12:$AD$19,30,0)),"")</f>
        <v/>
      </c>
      <c r="T419" s="18"/>
      <c r="X419" s="21" t="str">
        <f t="shared" si="20"/>
        <v xml:space="preserve"> </v>
      </c>
      <c r="AA419" s="18"/>
      <c r="AB419" s="18"/>
      <c r="AC419" s="18"/>
    </row>
    <row r="420" spans="6:29" s="17" customFormat="1" x14ac:dyDescent="0.2">
      <c r="F420" s="18"/>
      <c r="H420" s="19"/>
      <c r="I420" s="19"/>
      <c r="J420" s="20" t="str">
        <f t="shared" si="18"/>
        <v xml:space="preserve"> </v>
      </c>
      <c r="K420" s="19"/>
      <c r="L420" s="19"/>
      <c r="M420" s="28" t="str">
        <f>IF($L420&gt;0,IF($F420="F",1.11*$L420+VLOOKUP($G420,Ages!$A$3:$AG$10,31,0),1.35*$L420+VLOOKUP($G420,Ages!$A$12:$AG$19,31,0)),"")</f>
        <v/>
      </c>
      <c r="N420" s="19"/>
      <c r="O420" s="19"/>
      <c r="P420" s="20" t="str">
        <f t="shared" si="19"/>
        <v/>
      </c>
      <c r="Q420" s="19"/>
      <c r="R420" s="19"/>
      <c r="S420" s="20" t="str">
        <f>IF(AND(Q420&gt;0,R420&gt;0),IF($F420="F",IF(SUM($Q420,$R420)&lt;=35,1.33*($Q420+$R420)-0.013*POWER(($Q420+$R420),2)-2.5,0.546*($Q420+$R420)+9.7),1.21*($Q420+$R420)-0.008*POWER(($Q420+$R420),2)-VLOOKUP($G420,Ages!$A$12:$AD$19,30,0)),"")</f>
        <v/>
      </c>
      <c r="T420" s="18"/>
      <c r="X420" s="21" t="str">
        <f t="shared" si="20"/>
        <v xml:space="preserve"> </v>
      </c>
      <c r="AA420" s="18"/>
      <c r="AB420" s="18"/>
      <c r="AC420" s="18"/>
    </row>
    <row r="421" spans="6:29" s="17" customFormat="1" x14ac:dyDescent="0.2">
      <c r="F421" s="18"/>
      <c r="H421" s="19"/>
      <c r="I421" s="19"/>
      <c r="J421" s="20" t="str">
        <f t="shared" si="18"/>
        <v xml:space="preserve"> </v>
      </c>
      <c r="K421" s="19"/>
      <c r="L421" s="19"/>
      <c r="M421" s="28" t="str">
        <f>IF($L421&gt;0,IF($F421="F",1.11*$L421+VLOOKUP($G421,Ages!$A$3:$AG$10,31,0),1.35*$L421+VLOOKUP($G421,Ages!$A$12:$AG$19,31,0)),"")</f>
        <v/>
      </c>
      <c r="N421" s="19"/>
      <c r="O421" s="19"/>
      <c r="P421" s="20" t="str">
        <f t="shared" si="19"/>
        <v/>
      </c>
      <c r="Q421" s="19"/>
      <c r="R421" s="19"/>
      <c r="S421" s="20" t="str">
        <f>IF(AND(Q421&gt;0,R421&gt;0),IF($F421="F",IF(SUM($Q421,$R421)&lt;=35,1.33*($Q421+$R421)-0.013*POWER(($Q421+$R421),2)-2.5,0.546*($Q421+$R421)+9.7),1.21*($Q421+$R421)-0.008*POWER(($Q421+$R421),2)-VLOOKUP($G421,Ages!$A$12:$AD$19,30,0)),"")</f>
        <v/>
      </c>
      <c r="T421" s="18"/>
      <c r="X421" s="21" t="str">
        <f t="shared" si="20"/>
        <v xml:space="preserve"> </v>
      </c>
      <c r="AA421" s="18"/>
      <c r="AB421" s="18"/>
      <c r="AC421" s="18"/>
    </row>
    <row r="422" spans="6:29" s="17" customFormat="1" x14ac:dyDescent="0.2">
      <c r="F422" s="18"/>
      <c r="H422" s="19"/>
      <c r="I422" s="19"/>
      <c r="J422" s="20" t="str">
        <f t="shared" si="18"/>
        <v xml:space="preserve"> </v>
      </c>
      <c r="K422" s="19"/>
      <c r="L422" s="19"/>
      <c r="M422" s="28" t="str">
        <f>IF($L422&gt;0,IF($F422="F",1.11*$L422+VLOOKUP($G422,Ages!$A$3:$AG$10,31,0),1.35*$L422+VLOOKUP($G422,Ages!$A$12:$AG$19,31,0)),"")</f>
        <v/>
      </c>
      <c r="N422" s="19"/>
      <c r="O422" s="19"/>
      <c r="P422" s="20" t="str">
        <f t="shared" si="19"/>
        <v/>
      </c>
      <c r="Q422" s="19"/>
      <c r="R422" s="19"/>
      <c r="S422" s="20" t="str">
        <f>IF(AND(Q422&gt;0,R422&gt;0),IF($F422="F",IF(SUM($Q422,$R422)&lt;=35,1.33*($Q422+$R422)-0.013*POWER(($Q422+$R422),2)-2.5,0.546*($Q422+$R422)+9.7),1.21*($Q422+$R422)-0.008*POWER(($Q422+$R422),2)-VLOOKUP($G422,Ages!$A$12:$AD$19,30,0)),"")</f>
        <v/>
      </c>
      <c r="T422" s="18"/>
      <c r="X422" s="21" t="str">
        <f t="shared" si="20"/>
        <v xml:space="preserve"> </v>
      </c>
      <c r="AA422" s="18"/>
      <c r="AB422" s="18"/>
      <c r="AC422" s="18"/>
    </row>
    <row r="423" spans="6:29" s="17" customFormat="1" x14ac:dyDescent="0.2">
      <c r="F423" s="18"/>
      <c r="H423" s="19"/>
      <c r="I423" s="19"/>
      <c r="J423" s="20" t="str">
        <f t="shared" si="18"/>
        <v xml:space="preserve"> </v>
      </c>
      <c r="K423" s="19"/>
      <c r="L423" s="19"/>
      <c r="M423" s="28" t="str">
        <f>IF($L423&gt;0,IF($F423="F",1.11*$L423+VLOOKUP($G423,Ages!$A$3:$AG$10,31,0),1.35*$L423+VLOOKUP($G423,Ages!$A$12:$AG$19,31,0)),"")</f>
        <v/>
      </c>
      <c r="N423" s="19"/>
      <c r="O423" s="19"/>
      <c r="P423" s="20" t="str">
        <f t="shared" si="19"/>
        <v/>
      </c>
      <c r="Q423" s="19"/>
      <c r="R423" s="19"/>
      <c r="S423" s="20" t="str">
        <f>IF(AND(Q423&gt;0,R423&gt;0),IF($F423="F",IF(SUM($Q423,$R423)&lt;=35,1.33*($Q423+$R423)-0.013*POWER(($Q423+$R423),2)-2.5,0.546*($Q423+$R423)+9.7),1.21*($Q423+$R423)-0.008*POWER(($Q423+$R423),2)-VLOOKUP($G423,Ages!$A$12:$AD$19,30,0)),"")</f>
        <v/>
      </c>
      <c r="T423" s="18"/>
      <c r="X423" s="21" t="str">
        <f t="shared" si="20"/>
        <v xml:space="preserve"> </v>
      </c>
      <c r="AA423" s="18"/>
      <c r="AB423" s="18"/>
      <c r="AC423" s="18"/>
    </row>
    <row r="424" spans="6:29" s="17" customFormat="1" x14ac:dyDescent="0.2">
      <c r="F424" s="18"/>
      <c r="H424" s="19"/>
      <c r="I424" s="19"/>
      <c r="J424" s="20" t="str">
        <f t="shared" si="18"/>
        <v xml:space="preserve"> </v>
      </c>
      <c r="K424" s="19"/>
      <c r="L424" s="19"/>
      <c r="M424" s="28" t="str">
        <f>IF($L424&gt;0,IF($F424="F",1.11*$L424+VLOOKUP($G424,Ages!$A$3:$AG$10,31,0),1.35*$L424+VLOOKUP($G424,Ages!$A$12:$AG$19,31,0)),"")</f>
        <v/>
      </c>
      <c r="N424" s="19"/>
      <c r="O424" s="19"/>
      <c r="P424" s="20" t="str">
        <f t="shared" si="19"/>
        <v/>
      </c>
      <c r="Q424" s="19"/>
      <c r="R424" s="19"/>
      <c r="S424" s="20" t="str">
        <f>IF(AND(Q424&gt;0,R424&gt;0),IF($F424="F",IF(SUM($Q424,$R424)&lt;=35,1.33*($Q424+$R424)-0.013*POWER(($Q424+$R424),2)-2.5,0.546*($Q424+$R424)+9.7),1.21*($Q424+$R424)-0.008*POWER(($Q424+$R424),2)-VLOOKUP($G424,Ages!$A$12:$AD$19,30,0)),"")</f>
        <v/>
      </c>
      <c r="T424" s="18"/>
      <c r="X424" s="21" t="str">
        <f t="shared" si="20"/>
        <v xml:space="preserve"> </v>
      </c>
      <c r="AA424" s="18"/>
      <c r="AB424" s="18"/>
      <c r="AC424" s="18"/>
    </row>
    <row r="425" spans="6:29" s="17" customFormat="1" x14ac:dyDescent="0.2">
      <c r="F425" s="18"/>
      <c r="H425" s="19"/>
      <c r="I425" s="19"/>
      <c r="J425" s="20" t="str">
        <f t="shared" si="18"/>
        <v xml:space="preserve"> </v>
      </c>
      <c r="K425" s="19"/>
      <c r="L425" s="19"/>
      <c r="M425" s="28" t="str">
        <f>IF($L425&gt;0,IF($F425="F",1.11*$L425+VLOOKUP($G425,Ages!$A$3:$AG$10,31,0),1.35*$L425+VLOOKUP($G425,Ages!$A$12:$AG$19,31,0)),"")</f>
        <v/>
      </c>
      <c r="N425" s="19"/>
      <c r="O425" s="19"/>
      <c r="P425" s="20" t="str">
        <f t="shared" si="19"/>
        <v/>
      </c>
      <c r="Q425" s="19"/>
      <c r="R425" s="19"/>
      <c r="S425" s="20" t="str">
        <f>IF(AND(Q425&gt;0,R425&gt;0),IF($F425="F",IF(SUM($Q425,$R425)&lt;=35,1.33*($Q425+$R425)-0.013*POWER(($Q425+$R425),2)-2.5,0.546*($Q425+$R425)+9.7),1.21*($Q425+$R425)-0.008*POWER(($Q425+$R425),2)-VLOOKUP($G425,Ages!$A$12:$AD$19,30,0)),"")</f>
        <v/>
      </c>
      <c r="T425" s="18"/>
      <c r="X425" s="21" t="str">
        <f t="shared" si="20"/>
        <v xml:space="preserve"> </v>
      </c>
      <c r="AA425" s="18"/>
      <c r="AB425" s="18"/>
      <c r="AC425" s="18"/>
    </row>
    <row r="426" spans="6:29" s="17" customFormat="1" x14ac:dyDescent="0.2">
      <c r="F426" s="18"/>
      <c r="H426" s="19"/>
      <c r="I426" s="19"/>
      <c r="J426" s="20" t="str">
        <f t="shared" si="18"/>
        <v xml:space="preserve"> </v>
      </c>
      <c r="K426" s="19"/>
      <c r="L426" s="19"/>
      <c r="M426" s="28" t="str">
        <f>IF($L426&gt;0,IF($F426="F",1.11*$L426+VLOOKUP($G426,Ages!$A$3:$AG$10,31,0),1.35*$L426+VLOOKUP($G426,Ages!$A$12:$AG$19,31,0)),"")</f>
        <v/>
      </c>
      <c r="N426" s="19"/>
      <c r="O426" s="19"/>
      <c r="P426" s="20" t="str">
        <f t="shared" si="19"/>
        <v/>
      </c>
      <c r="Q426" s="19"/>
      <c r="R426" s="19"/>
      <c r="S426" s="20" t="str">
        <f>IF(AND(Q426&gt;0,R426&gt;0),IF($F426="F",IF(SUM($Q426,$R426)&lt;=35,1.33*($Q426+$R426)-0.013*POWER(($Q426+$R426),2)-2.5,0.546*($Q426+$R426)+9.7),1.21*($Q426+$R426)-0.008*POWER(($Q426+$R426),2)-VLOOKUP($G426,Ages!$A$12:$AD$19,30,0)),"")</f>
        <v/>
      </c>
      <c r="T426" s="18"/>
      <c r="X426" s="21" t="str">
        <f t="shared" si="20"/>
        <v xml:space="preserve"> </v>
      </c>
      <c r="AA426" s="18"/>
      <c r="AB426" s="18"/>
      <c r="AC426" s="18"/>
    </row>
    <row r="427" spans="6:29" s="17" customFormat="1" x14ac:dyDescent="0.2">
      <c r="F427" s="18"/>
      <c r="H427" s="19"/>
      <c r="I427" s="19"/>
      <c r="J427" s="20" t="str">
        <f t="shared" si="18"/>
        <v xml:space="preserve"> </v>
      </c>
      <c r="K427" s="19"/>
      <c r="L427" s="19"/>
      <c r="M427" s="28" t="str">
        <f>IF($L427&gt;0,IF($F427="F",1.11*$L427+VLOOKUP($G427,Ages!$A$3:$AG$10,31,0),1.35*$L427+VLOOKUP($G427,Ages!$A$12:$AG$19,31,0)),"")</f>
        <v/>
      </c>
      <c r="N427" s="19"/>
      <c r="O427" s="19"/>
      <c r="P427" s="20" t="str">
        <f t="shared" si="19"/>
        <v/>
      </c>
      <c r="Q427" s="19"/>
      <c r="R427" s="19"/>
      <c r="S427" s="20" t="str">
        <f>IF(AND(Q427&gt;0,R427&gt;0),IF($F427="F",IF(SUM($Q427,$R427)&lt;=35,1.33*($Q427+$R427)-0.013*POWER(($Q427+$R427),2)-2.5,0.546*($Q427+$R427)+9.7),1.21*($Q427+$R427)-0.008*POWER(($Q427+$R427),2)-VLOOKUP($G427,Ages!$A$12:$AD$19,30,0)),"")</f>
        <v/>
      </c>
      <c r="T427" s="18"/>
      <c r="X427" s="21" t="str">
        <f t="shared" si="20"/>
        <v xml:space="preserve"> </v>
      </c>
      <c r="AA427" s="18"/>
      <c r="AB427" s="18"/>
      <c r="AC427" s="18"/>
    </row>
    <row r="428" spans="6:29" s="17" customFormat="1" x14ac:dyDescent="0.2">
      <c r="F428" s="18"/>
      <c r="H428" s="19"/>
      <c r="I428" s="19"/>
      <c r="J428" s="20" t="str">
        <f t="shared" si="18"/>
        <v xml:space="preserve"> </v>
      </c>
      <c r="K428" s="19"/>
      <c r="L428" s="19"/>
      <c r="M428" s="28" t="str">
        <f>IF($L428&gt;0,IF($F428="F",1.11*$L428+VLOOKUP($G428,Ages!$A$3:$AG$10,31,0),1.35*$L428+VLOOKUP($G428,Ages!$A$12:$AG$19,31,0)),"")</f>
        <v/>
      </c>
      <c r="N428" s="19"/>
      <c r="O428" s="19"/>
      <c r="P428" s="20" t="str">
        <f t="shared" si="19"/>
        <v/>
      </c>
      <c r="Q428" s="19"/>
      <c r="R428" s="19"/>
      <c r="S428" s="20" t="str">
        <f>IF(AND(Q428&gt;0,R428&gt;0),IF($F428="F",IF(SUM($Q428,$R428)&lt;=35,1.33*($Q428+$R428)-0.013*POWER(($Q428+$R428),2)-2.5,0.546*($Q428+$R428)+9.7),1.21*($Q428+$R428)-0.008*POWER(($Q428+$R428),2)-VLOOKUP($G428,Ages!$A$12:$AD$19,30,0)),"")</f>
        <v/>
      </c>
      <c r="T428" s="18"/>
      <c r="X428" s="21" t="str">
        <f t="shared" si="20"/>
        <v xml:space="preserve"> </v>
      </c>
      <c r="AA428" s="18"/>
      <c r="AB428" s="18"/>
      <c r="AC428" s="18"/>
    </row>
    <row r="429" spans="6:29" s="17" customFormat="1" x14ac:dyDescent="0.2">
      <c r="F429" s="18"/>
      <c r="H429" s="19"/>
      <c r="I429" s="19"/>
      <c r="J429" s="20" t="str">
        <f t="shared" si="18"/>
        <v xml:space="preserve"> </v>
      </c>
      <c r="K429" s="19"/>
      <c r="L429" s="19"/>
      <c r="M429" s="28" t="str">
        <f>IF($L429&gt;0,IF($F429="F",1.11*$L429+VLOOKUP($G429,Ages!$A$3:$AG$10,31,0),1.35*$L429+VLOOKUP($G429,Ages!$A$12:$AG$19,31,0)),"")</f>
        <v/>
      </c>
      <c r="N429" s="19"/>
      <c r="O429" s="19"/>
      <c r="P429" s="20" t="str">
        <f t="shared" si="19"/>
        <v/>
      </c>
      <c r="Q429" s="19"/>
      <c r="R429" s="19"/>
      <c r="S429" s="20" t="str">
        <f>IF(AND(Q429&gt;0,R429&gt;0),IF($F429="F",IF(SUM($Q429,$R429)&lt;=35,1.33*($Q429+$R429)-0.013*POWER(($Q429+$R429),2)-2.5,0.546*($Q429+$R429)+9.7),1.21*($Q429+$R429)-0.008*POWER(($Q429+$R429),2)-VLOOKUP($G429,Ages!$A$12:$AD$19,30,0)),"")</f>
        <v/>
      </c>
      <c r="T429" s="18"/>
      <c r="X429" s="21" t="str">
        <f t="shared" si="20"/>
        <v xml:space="preserve"> </v>
      </c>
      <c r="AA429" s="18"/>
      <c r="AB429" s="18"/>
      <c r="AC429" s="18"/>
    </row>
    <row r="430" spans="6:29" s="17" customFormat="1" x14ac:dyDescent="0.2">
      <c r="F430" s="18"/>
      <c r="H430" s="19"/>
      <c r="I430" s="19"/>
      <c r="J430" s="20" t="str">
        <f t="shared" si="18"/>
        <v xml:space="preserve"> </v>
      </c>
      <c r="K430" s="19"/>
      <c r="L430" s="19"/>
      <c r="M430" s="28" t="str">
        <f>IF($L430&gt;0,IF($F430="F",1.11*$L430+VLOOKUP($G430,Ages!$A$3:$AG$10,31,0),1.35*$L430+VLOOKUP($G430,Ages!$A$12:$AG$19,31,0)),"")</f>
        <v/>
      </c>
      <c r="N430" s="19"/>
      <c r="O430" s="19"/>
      <c r="P430" s="20" t="str">
        <f t="shared" si="19"/>
        <v/>
      </c>
      <c r="Q430" s="19"/>
      <c r="R430" s="19"/>
      <c r="S430" s="20" t="str">
        <f>IF(AND(Q430&gt;0,R430&gt;0),IF($F430="F",IF(SUM($Q430,$R430)&lt;=35,1.33*($Q430+$R430)-0.013*POWER(($Q430+$R430),2)-2.5,0.546*($Q430+$R430)+9.7),1.21*($Q430+$R430)-0.008*POWER(($Q430+$R430),2)-VLOOKUP($G430,Ages!$A$12:$AD$19,30,0)),"")</f>
        <v/>
      </c>
      <c r="T430" s="18"/>
      <c r="X430" s="21" t="str">
        <f t="shared" si="20"/>
        <v xml:space="preserve"> </v>
      </c>
      <c r="AA430" s="18"/>
      <c r="AB430" s="18"/>
      <c r="AC430" s="18"/>
    </row>
    <row r="431" spans="6:29" s="17" customFormat="1" x14ac:dyDescent="0.2">
      <c r="F431" s="18"/>
      <c r="H431" s="19"/>
      <c r="I431" s="19"/>
      <c r="J431" s="20" t="str">
        <f t="shared" si="18"/>
        <v xml:space="preserve"> </v>
      </c>
      <c r="K431" s="19"/>
      <c r="L431" s="19"/>
      <c r="M431" s="28" t="str">
        <f>IF($L431&gt;0,IF($F431="F",1.11*$L431+VLOOKUP($G431,Ages!$A$3:$AG$10,31,0),1.35*$L431+VLOOKUP($G431,Ages!$A$12:$AG$19,31,0)),"")</f>
        <v/>
      </c>
      <c r="N431" s="19"/>
      <c r="O431" s="19"/>
      <c r="P431" s="20" t="str">
        <f t="shared" si="19"/>
        <v/>
      </c>
      <c r="Q431" s="19"/>
      <c r="R431" s="19"/>
      <c r="S431" s="20" t="str">
        <f>IF(AND(Q431&gt;0,R431&gt;0),IF($F431="F",IF(SUM($Q431,$R431)&lt;=35,1.33*($Q431+$R431)-0.013*POWER(($Q431+$R431),2)-2.5,0.546*($Q431+$R431)+9.7),1.21*($Q431+$R431)-0.008*POWER(($Q431+$R431),2)-VLOOKUP($G431,Ages!$A$12:$AD$19,30,0)),"")</f>
        <v/>
      </c>
      <c r="T431" s="18"/>
      <c r="X431" s="21" t="str">
        <f t="shared" si="20"/>
        <v xml:space="preserve"> </v>
      </c>
      <c r="AA431" s="18"/>
      <c r="AB431" s="18"/>
      <c r="AC431" s="18"/>
    </row>
    <row r="432" spans="6:29" s="17" customFormat="1" x14ac:dyDescent="0.2">
      <c r="F432" s="18"/>
      <c r="H432" s="19"/>
      <c r="I432" s="19"/>
      <c r="J432" s="20" t="str">
        <f t="shared" si="18"/>
        <v xml:space="preserve"> </v>
      </c>
      <c r="K432" s="19"/>
      <c r="L432" s="19"/>
      <c r="M432" s="28" t="str">
        <f>IF($L432&gt;0,IF($F432="F",1.11*$L432+VLOOKUP($G432,Ages!$A$3:$AG$10,31,0),1.35*$L432+VLOOKUP($G432,Ages!$A$12:$AG$19,31,0)),"")</f>
        <v/>
      </c>
      <c r="N432" s="19"/>
      <c r="O432" s="19"/>
      <c r="P432" s="20" t="str">
        <f t="shared" si="19"/>
        <v/>
      </c>
      <c r="Q432" s="19"/>
      <c r="R432" s="19"/>
      <c r="S432" s="20" t="str">
        <f>IF(AND(Q432&gt;0,R432&gt;0),IF($F432="F",IF(SUM($Q432,$R432)&lt;=35,1.33*($Q432+$R432)-0.013*POWER(($Q432+$R432),2)-2.5,0.546*($Q432+$R432)+9.7),1.21*($Q432+$R432)-0.008*POWER(($Q432+$R432),2)-VLOOKUP($G432,Ages!$A$12:$AD$19,30,0)),"")</f>
        <v/>
      </c>
      <c r="T432" s="18"/>
      <c r="X432" s="21" t="str">
        <f t="shared" si="20"/>
        <v xml:space="preserve"> </v>
      </c>
      <c r="AA432" s="18"/>
      <c r="AB432" s="18"/>
      <c r="AC432" s="18"/>
    </row>
    <row r="433" spans="6:29" s="17" customFormat="1" x14ac:dyDescent="0.2">
      <c r="F433" s="18"/>
      <c r="H433" s="19"/>
      <c r="I433" s="19"/>
      <c r="J433" s="20" t="str">
        <f t="shared" si="18"/>
        <v xml:space="preserve"> </v>
      </c>
      <c r="K433" s="19"/>
      <c r="L433" s="19"/>
      <c r="M433" s="28" t="str">
        <f>IF($L433&gt;0,IF($F433="F",1.11*$L433+VLOOKUP($G433,Ages!$A$3:$AG$10,31,0),1.35*$L433+VLOOKUP($G433,Ages!$A$12:$AG$19,31,0)),"")</f>
        <v/>
      </c>
      <c r="N433" s="19"/>
      <c r="O433" s="19"/>
      <c r="P433" s="20" t="str">
        <f t="shared" si="19"/>
        <v/>
      </c>
      <c r="Q433" s="19"/>
      <c r="R433" s="19"/>
      <c r="S433" s="20" t="str">
        <f>IF(AND(Q433&gt;0,R433&gt;0),IF($F433="F",IF(SUM($Q433,$R433)&lt;=35,1.33*($Q433+$R433)-0.013*POWER(($Q433+$R433),2)-2.5,0.546*($Q433+$R433)+9.7),1.21*($Q433+$R433)-0.008*POWER(($Q433+$R433),2)-VLOOKUP($G433,Ages!$A$12:$AD$19,30,0)),"")</f>
        <v/>
      </c>
      <c r="T433" s="18"/>
      <c r="X433" s="21" t="str">
        <f t="shared" si="20"/>
        <v xml:space="preserve"> </v>
      </c>
      <c r="AA433" s="18"/>
      <c r="AB433" s="18"/>
      <c r="AC433" s="18"/>
    </row>
    <row r="434" spans="6:29" s="17" customFormat="1" x14ac:dyDescent="0.2">
      <c r="F434" s="18"/>
      <c r="H434" s="19"/>
      <c r="I434" s="19"/>
      <c r="J434" s="20" t="str">
        <f t="shared" si="18"/>
        <v xml:space="preserve"> </v>
      </c>
      <c r="K434" s="19"/>
      <c r="L434" s="19"/>
      <c r="M434" s="28" t="str">
        <f>IF($L434&gt;0,IF($F434="F",1.11*$L434+VLOOKUP($G434,Ages!$A$3:$AG$10,31,0),1.35*$L434+VLOOKUP($G434,Ages!$A$12:$AG$19,31,0)),"")</f>
        <v/>
      </c>
      <c r="N434" s="19"/>
      <c r="O434" s="19"/>
      <c r="P434" s="20" t="str">
        <f t="shared" si="19"/>
        <v/>
      </c>
      <c r="Q434" s="19"/>
      <c r="R434" s="19"/>
      <c r="S434" s="20" t="str">
        <f>IF(AND(Q434&gt;0,R434&gt;0),IF($F434="F",IF(SUM($Q434,$R434)&lt;=35,1.33*($Q434+$R434)-0.013*POWER(($Q434+$R434),2)-2.5,0.546*($Q434+$R434)+9.7),1.21*($Q434+$R434)-0.008*POWER(($Q434+$R434),2)-VLOOKUP($G434,Ages!$A$12:$AD$19,30,0)),"")</f>
        <v/>
      </c>
      <c r="T434" s="18"/>
      <c r="X434" s="21" t="str">
        <f t="shared" si="20"/>
        <v xml:space="preserve"> </v>
      </c>
      <c r="AA434" s="18"/>
      <c r="AB434" s="18"/>
      <c r="AC434" s="18"/>
    </row>
    <row r="435" spans="6:29" s="17" customFormat="1" x14ac:dyDescent="0.2">
      <c r="F435" s="18"/>
      <c r="H435" s="19"/>
      <c r="I435" s="19"/>
      <c r="J435" s="20" t="str">
        <f t="shared" si="18"/>
        <v xml:space="preserve"> </v>
      </c>
      <c r="K435" s="19"/>
      <c r="L435" s="19"/>
      <c r="M435" s="28" t="str">
        <f>IF($L435&gt;0,IF($F435="F",1.11*$L435+VLOOKUP($G435,Ages!$A$3:$AG$10,31,0),1.35*$L435+VLOOKUP($G435,Ages!$A$12:$AG$19,31,0)),"")</f>
        <v/>
      </c>
      <c r="N435" s="19"/>
      <c r="O435" s="19"/>
      <c r="P435" s="20" t="str">
        <f t="shared" si="19"/>
        <v/>
      </c>
      <c r="Q435" s="19"/>
      <c r="R435" s="19"/>
      <c r="S435" s="20" t="str">
        <f>IF(AND(Q435&gt;0,R435&gt;0),IF($F435="F",IF(SUM($Q435,$R435)&lt;=35,1.33*($Q435+$R435)-0.013*POWER(($Q435+$R435),2)-2.5,0.546*($Q435+$R435)+9.7),1.21*($Q435+$R435)-0.008*POWER(($Q435+$R435),2)-VLOOKUP($G435,Ages!$A$12:$AD$19,30,0)),"")</f>
        <v/>
      </c>
      <c r="T435" s="18"/>
      <c r="X435" s="21" t="str">
        <f t="shared" si="20"/>
        <v xml:space="preserve"> </v>
      </c>
      <c r="AA435" s="18"/>
      <c r="AB435" s="18"/>
      <c r="AC435" s="18"/>
    </row>
    <row r="436" spans="6:29" s="17" customFormat="1" x14ac:dyDescent="0.2">
      <c r="F436" s="18"/>
      <c r="H436" s="19"/>
      <c r="I436" s="19"/>
      <c r="J436" s="20" t="str">
        <f t="shared" si="18"/>
        <v xml:space="preserve"> </v>
      </c>
      <c r="K436" s="19"/>
      <c r="L436" s="19"/>
      <c r="M436" s="28" t="str">
        <f>IF($L436&gt;0,IF($F436="F",1.11*$L436+VLOOKUP($G436,Ages!$A$3:$AG$10,31,0),1.35*$L436+VLOOKUP($G436,Ages!$A$12:$AG$19,31,0)),"")</f>
        <v/>
      </c>
      <c r="N436" s="19"/>
      <c r="O436" s="19"/>
      <c r="P436" s="20" t="str">
        <f t="shared" si="19"/>
        <v/>
      </c>
      <c r="Q436" s="19"/>
      <c r="R436" s="19"/>
      <c r="S436" s="20" t="str">
        <f>IF(AND(Q436&gt;0,R436&gt;0),IF($F436="F",IF(SUM($Q436,$R436)&lt;=35,1.33*($Q436+$R436)-0.013*POWER(($Q436+$R436),2)-2.5,0.546*($Q436+$R436)+9.7),1.21*($Q436+$R436)-0.008*POWER(($Q436+$R436),2)-VLOOKUP($G436,Ages!$A$12:$AD$19,30,0)),"")</f>
        <v/>
      </c>
      <c r="T436" s="18"/>
      <c r="X436" s="21" t="str">
        <f t="shared" si="20"/>
        <v xml:space="preserve"> </v>
      </c>
      <c r="AA436" s="18"/>
      <c r="AB436" s="18"/>
      <c r="AC436" s="18"/>
    </row>
    <row r="437" spans="6:29" s="17" customFormat="1" x14ac:dyDescent="0.2">
      <c r="F437" s="18"/>
      <c r="H437" s="19"/>
      <c r="I437" s="19"/>
      <c r="J437" s="20" t="str">
        <f t="shared" si="18"/>
        <v xml:space="preserve"> </v>
      </c>
      <c r="K437" s="19"/>
      <c r="L437" s="19"/>
      <c r="M437" s="28" t="str">
        <f>IF($L437&gt;0,IF($F437="F",1.11*$L437+VLOOKUP($G437,Ages!$A$3:$AG$10,31,0),1.35*$L437+VLOOKUP($G437,Ages!$A$12:$AG$19,31,0)),"")</f>
        <v/>
      </c>
      <c r="N437" s="19"/>
      <c r="O437" s="19"/>
      <c r="P437" s="20" t="str">
        <f t="shared" si="19"/>
        <v/>
      </c>
      <c r="Q437" s="19"/>
      <c r="R437" s="19"/>
      <c r="S437" s="20" t="str">
        <f>IF(AND(Q437&gt;0,R437&gt;0),IF($F437="F",IF(SUM($Q437,$R437)&lt;=35,1.33*($Q437+$R437)-0.013*POWER(($Q437+$R437),2)-2.5,0.546*($Q437+$R437)+9.7),1.21*($Q437+$R437)-0.008*POWER(($Q437+$R437),2)-VLOOKUP($G437,Ages!$A$12:$AD$19,30,0)),"")</f>
        <v/>
      </c>
      <c r="T437" s="18"/>
      <c r="X437" s="21" t="str">
        <f t="shared" si="20"/>
        <v xml:space="preserve"> </v>
      </c>
      <c r="AA437" s="18"/>
      <c r="AB437" s="18"/>
      <c r="AC437" s="18"/>
    </row>
    <row r="438" spans="6:29" s="17" customFormat="1" x14ac:dyDescent="0.2">
      <c r="F438" s="18"/>
      <c r="H438" s="19"/>
      <c r="I438" s="19"/>
      <c r="J438" s="20" t="str">
        <f t="shared" si="18"/>
        <v xml:space="preserve"> </v>
      </c>
      <c r="K438" s="19"/>
      <c r="L438" s="19"/>
      <c r="M438" s="28" t="str">
        <f>IF($L438&gt;0,IF($F438="F",1.11*$L438+VLOOKUP($G438,Ages!$A$3:$AG$10,31,0),1.35*$L438+VLOOKUP($G438,Ages!$A$12:$AG$19,31,0)),"")</f>
        <v/>
      </c>
      <c r="N438" s="19"/>
      <c r="O438" s="19"/>
      <c r="P438" s="20" t="str">
        <f t="shared" si="19"/>
        <v/>
      </c>
      <c r="Q438" s="19"/>
      <c r="R438" s="19"/>
      <c r="S438" s="20" t="str">
        <f>IF(AND(Q438&gt;0,R438&gt;0),IF($F438="F",IF(SUM($Q438,$R438)&lt;=35,1.33*($Q438+$R438)-0.013*POWER(($Q438+$R438),2)-2.5,0.546*($Q438+$R438)+9.7),1.21*($Q438+$R438)-0.008*POWER(($Q438+$R438),2)-VLOOKUP($G438,Ages!$A$12:$AD$19,30,0)),"")</f>
        <v/>
      </c>
      <c r="T438" s="18"/>
      <c r="X438" s="21" t="str">
        <f t="shared" si="20"/>
        <v xml:space="preserve"> </v>
      </c>
      <c r="AA438" s="18"/>
      <c r="AB438" s="18"/>
      <c r="AC438" s="18"/>
    </row>
    <row r="439" spans="6:29" s="17" customFormat="1" x14ac:dyDescent="0.2">
      <c r="F439" s="18"/>
      <c r="H439" s="19"/>
      <c r="I439" s="19"/>
      <c r="J439" s="20" t="str">
        <f t="shared" si="18"/>
        <v xml:space="preserve"> </v>
      </c>
      <c r="K439" s="19"/>
      <c r="L439" s="19"/>
      <c r="M439" s="28" t="str">
        <f>IF($L439&gt;0,IF($F439="F",1.11*$L439+VLOOKUP($G439,Ages!$A$3:$AG$10,31,0),1.35*$L439+VLOOKUP($G439,Ages!$A$12:$AG$19,31,0)),"")</f>
        <v/>
      </c>
      <c r="N439" s="19"/>
      <c r="O439" s="19"/>
      <c r="P439" s="20" t="str">
        <f t="shared" si="19"/>
        <v/>
      </c>
      <c r="Q439" s="19"/>
      <c r="R439" s="19"/>
      <c r="S439" s="20" t="str">
        <f>IF(AND(Q439&gt;0,R439&gt;0),IF($F439="F",IF(SUM($Q439,$R439)&lt;=35,1.33*($Q439+$R439)-0.013*POWER(($Q439+$R439),2)-2.5,0.546*($Q439+$R439)+9.7),1.21*($Q439+$R439)-0.008*POWER(($Q439+$R439),2)-VLOOKUP($G439,Ages!$A$12:$AD$19,30,0)),"")</f>
        <v/>
      </c>
      <c r="T439" s="18"/>
      <c r="X439" s="21" t="str">
        <f t="shared" si="20"/>
        <v xml:space="preserve"> </v>
      </c>
      <c r="AA439" s="18"/>
      <c r="AB439" s="18"/>
      <c r="AC439" s="18"/>
    </row>
    <row r="440" spans="6:29" s="17" customFormat="1" x14ac:dyDescent="0.2">
      <c r="F440" s="18"/>
      <c r="H440" s="19"/>
      <c r="I440" s="19"/>
      <c r="J440" s="20" t="str">
        <f t="shared" si="18"/>
        <v xml:space="preserve"> </v>
      </c>
      <c r="K440" s="19"/>
      <c r="L440" s="19"/>
      <c r="M440" s="28" t="str">
        <f>IF($L440&gt;0,IF($F440="F",1.11*$L440+VLOOKUP($G440,Ages!$A$3:$AG$10,31,0),1.35*$L440+VLOOKUP($G440,Ages!$A$12:$AG$19,31,0)),"")</f>
        <v/>
      </c>
      <c r="N440" s="19"/>
      <c r="O440" s="19"/>
      <c r="P440" s="20" t="str">
        <f t="shared" si="19"/>
        <v/>
      </c>
      <c r="Q440" s="19"/>
      <c r="R440" s="19"/>
      <c r="S440" s="20" t="str">
        <f>IF(AND(Q440&gt;0,R440&gt;0),IF($F440="F",IF(SUM($Q440,$R440)&lt;=35,1.33*($Q440+$R440)-0.013*POWER(($Q440+$R440),2)-2.5,0.546*($Q440+$R440)+9.7),1.21*($Q440+$R440)-0.008*POWER(($Q440+$R440),2)-VLOOKUP($G440,Ages!$A$12:$AD$19,30,0)),"")</f>
        <v/>
      </c>
      <c r="T440" s="18"/>
      <c r="X440" s="21" t="str">
        <f t="shared" si="20"/>
        <v xml:space="preserve"> </v>
      </c>
      <c r="AA440" s="18"/>
      <c r="AB440" s="18"/>
      <c r="AC440" s="18"/>
    </row>
    <row r="441" spans="6:29" s="17" customFormat="1" x14ac:dyDescent="0.2">
      <c r="F441" s="18"/>
      <c r="H441" s="19"/>
      <c r="I441" s="19"/>
      <c r="J441" s="20" t="str">
        <f t="shared" si="18"/>
        <v xml:space="preserve"> </v>
      </c>
      <c r="K441" s="19"/>
      <c r="L441" s="19"/>
      <c r="M441" s="28" t="str">
        <f>IF($L441&gt;0,IF($F441="F",1.11*$L441+VLOOKUP($G441,Ages!$A$3:$AG$10,31,0),1.35*$L441+VLOOKUP($G441,Ages!$A$12:$AG$19,31,0)),"")</f>
        <v/>
      </c>
      <c r="N441" s="19"/>
      <c r="O441" s="19"/>
      <c r="P441" s="20" t="str">
        <f t="shared" si="19"/>
        <v/>
      </c>
      <c r="Q441" s="19"/>
      <c r="R441" s="19"/>
      <c r="S441" s="20" t="str">
        <f>IF(AND(Q441&gt;0,R441&gt;0),IF($F441="F",IF(SUM($Q441,$R441)&lt;=35,1.33*($Q441+$R441)-0.013*POWER(($Q441+$R441),2)-2.5,0.546*($Q441+$R441)+9.7),1.21*($Q441+$R441)-0.008*POWER(($Q441+$R441),2)-VLOOKUP($G441,Ages!$A$12:$AD$19,30,0)),"")</f>
        <v/>
      </c>
      <c r="T441" s="18"/>
      <c r="X441" s="21" t="str">
        <f t="shared" si="20"/>
        <v xml:space="preserve"> </v>
      </c>
      <c r="AA441" s="18"/>
      <c r="AB441" s="18"/>
      <c r="AC441" s="18"/>
    </row>
    <row r="442" spans="6:29" s="17" customFormat="1" x14ac:dyDescent="0.2">
      <c r="F442" s="18"/>
      <c r="H442" s="19"/>
      <c r="I442" s="19"/>
      <c r="J442" s="20" t="str">
        <f t="shared" si="18"/>
        <v xml:space="preserve"> </v>
      </c>
      <c r="K442" s="19"/>
      <c r="L442" s="19"/>
      <c r="M442" s="28" t="str">
        <f>IF($L442&gt;0,IF($F442="F",1.11*$L442+VLOOKUP($G442,Ages!$A$3:$AG$10,31,0),1.35*$L442+VLOOKUP($G442,Ages!$A$12:$AG$19,31,0)),"")</f>
        <v/>
      </c>
      <c r="N442" s="19"/>
      <c r="O442" s="19"/>
      <c r="P442" s="20" t="str">
        <f t="shared" si="19"/>
        <v/>
      </c>
      <c r="Q442" s="19"/>
      <c r="R442" s="19"/>
      <c r="S442" s="20" t="str">
        <f>IF(AND(Q442&gt;0,R442&gt;0),IF($F442="F",IF(SUM($Q442,$R442)&lt;=35,1.33*($Q442+$R442)-0.013*POWER(($Q442+$R442),2)-2.5,0.546*($Q442+$R442)+9.7),1.21*($Q442+$R442)-0.008*POWER(($Q442+$R442),2)-VLOOKUP($G442,Ages!$A$12:$AD$19,30,0)),"")</f>
        <v/>
      </c>
      <c r="T442" s="18"/>
      <c r="X442" s="21" t="str">
        <f t="shared" si="20"/>
        <v xml:space="preserve"> </v>
      </c>
      <c r="AA442" s="18"/>
      <c r="AB442" s="18"/>
      <c r="AC442" s="18"/>
    </row>
    <row r="443" spans="6:29" s="17" customFormat="1" x14ac:dyDescent="0.2">
      <c r="F443" s="18"/>
      <c r="H443" s="19"/>
      <c r="I443" s="19"/>
      <c r="J443" s="20" t="str">
        <f t="shared" si="18"/>
        <v xml:space="preserve"> </v>
      </c>
      <c r="K443" s="19"/>
      <c r="L443" s="19"/>
      <c r="M443" s="28" t="str">
        <f>IF($L443&gt;0,IF($F443="F",1.11*$L443+VLOOKUP($G443,Ages!$A$3:$AG$10,31,0),1.35*$L443+VLOOKUP($G443,Ages!$A$12:$AG$19,31,0)),"")</f>
        <v/>
      </c>
      <c r="N443" s="19"/>
      <c r="O443" s="19"/>
      <c r="P443" s="20" t="str">
        <f t="shared" si="19"/>
        <v/>
      </c>
      <c r="Q443" s="19"/>
      <c r="R443" s="19"/>
      <c r="S443" s="20" t="str">
        <f>IF(AND(Q443&gt;0,R443&gt;0),IF($F443="F",IF(SUM($Q443,$R443)&lt;=35,1.33*($Q443+$R443)-0.013*POWER(($Q443+$R443),2)-2.5,0.546*($Q443+$R443)+9.7),1.21*($Q443+$R443)-0.008*POWER(($Q443+$R443),2)-VLOOKUP($G443,Ages!$A$12:$AD$19,30,0)),"")</f>
        <v/>
      </c>
      <c r="T443" s="18"/>
      <c r="X443" s="21" t="str">
        <f t="shared" si="20"/>
        <v xml:space="preserve"> </v>
      </c>
      <c r="AA443" s="18"/>
      <c r="AB443" s="18"/>
      <c r="AC443" s="18"/>
    </row>
    <row r="444" spans="6:29" s="17" customFormat="1" x14ac:dyDescent="0.2">
      <c r="F444" s="18"/>
      <c r="H444" s="19"/>
      <c r="I444" s="19"/>
      <c r="J444" s="20" t="str">
        <f t="shared" si="18"/>
        <v xml:space="preserve"> </v>
      </c>
      <c r="K444" s="19"/>
      <c r="L444" s="19"/>
      <c r="M444" s="28" t="str">
        <f>IF($L444&gt;0,IF($F444="F",1.11*$L444+VLOOKUP($G444,Ages!$A$3:$AG$10,31,0),1.35*$L444+VLOOKUP($G444,Ages!$A$12:$AG$19,31,0)),"")</f>
        <v/>
      </c>
      <c r="N444" s="19"/>
      <c r="O444" s="19"/>
      <c r="P444" s="20" t="str">
        <f t="shared" si="19"/>
        <v/>
      </c>
      <c r="Q444" s="19"/>
      <c r="R444" s="19"/>
      <c r="S444" s="20" t="str">
        <f>IF(AND(Q444&gt;0,R444&gt;0),IF($F444="F",IF(SUM($Q444,$R444)&lt;=35,1.33*($Q444+$R444)-0.013*POWER(($Q444+$R444),2)-2.5,0.546*($Q444+$R444)+9.7),1.21*($Q444+$R444)-0.008*POWER(($Q444+$R444),2)-VLOOKUP($G444,Ages!$A$12:$AD$19,30,0)),"")</f>
        <v/>
      </c>
      <c r="T444" s="18"/>
      <c r="X444" s="21" t="str">
        <f t="shared" si="20"/>
        <v xml:space="preserve"> </v>
      </c>
      <c r="AA444" s="18"/>
      <c r="AB444" s="18"/>
      <c r="AC444" s="18"/>
    </row>
    <row r="445" spans="6:29" s="17" customFormat="1" x14ac:dyDescent="0.2">
      <c r="F445" s="18"/>
      <c r="H445" s="19"/>
      <c r="I445" s="19"/>
      <c r="J445" s="20" t="str">
        <f t="shared" si="18"/>
        <v xml:space="preserve"> </v>
      </c>
      <c r="K445" s="19"/>
      <c r="L445" s="19"/>
      <c r="M445" s="28" t="str">
        <f>IF($L445&gt;0,IF($F445="F",1.11*$L445+VLOOKUP($G445,Ages!$A$3:$AG$10,31,0),1.35*$L445+VLOOKUP($G445,Ages!$A$12:$AG$19,31,0)),"")</f>
        <v/>
      </c>
      <c r="N445" s="19"/>
      <c r="O445" s="19"/>
      <c r="P445" s="20" t="str">
        <f t="shared" si="19"/>
        <v/>
      </c>
      <c r="Q445" s="19"/>
      <c r="R445" s="19"/>
      <c r="S445" s="20" t="str">
        <f>IF(AND(Q445&gt;0,R445&gt;0),IF($F445="F",IF(SUM($Q445,$R445)&lt;=35,1.33*($Q445+$R445)-0.013*POWER(($Q445+$R445),2)-2.5,0.546*($Q445+$R445)+9.7),1.21*($Q445+$R445)-0.008*POWER(($Q445+$R445),2)-VLOOKUP($G445,Ages!$A$12:$AD$19,30,0)),"")</f>
        <v/>
      </c>
      <c r="T445" s="18"/>
      <c r="X445" s="21" t="str">
        <f t="shared" si="20"/>
        <v xml:space="preserve"> </v>
      </c>
      <c r="AA445" s="18"/>
      <c r="AB445" s="18"/>
      <c r="AC445" s="18"/>
    </row>
    <row r="446" spans="6:29" s="17" customFormat="1" x14ac:dyDescent="0.2">
      <c r="F446" s="18"/>
      <c r="H446" s="19"/>
      <c r="I446" s="19"/>
      <c r="J446" s="20" t="str">
        <f t="shared" si="18"/>
        <v xml:space="preserve"> </v>
      </c>
      <c r="K446" s="19"/>
      <c r="L446" s="19"/>
      <c r="M446" s="28" t="str">
        <f>IF($L446&gt;0,IF($F446="F",1.11*$L446+VLOOKUP($G446,Ages!$A$3:$AG$10,31,0),1.35*$L446+VLOOKUP($G446,Ages!$A$12:$AG$19,31,0)),"")</f>
        <v/>
      </c>
      <c r="N446" s="19"/>
      <c r="O446" s="19"/>
      <c r="P446" s="20" t="str">
        <f t="shared" si="19"/>
        <v/>
      </c>
      <c r="Q446" s="19"/>
      <c r="R446" s="19"/>
      <c r="S446" s="20" t="str">
        <f>IF(AND(Q446&gt;0,R446&gt;0),IF($F446="F",IF(SUM($Q446,$R446)&lt;=35,1.33*($Q446+$R446)-0.013*POWER(($Q446+$R446),2)-2.5,0.546*($Q446+$R446)+9.7),1.21*($Q446+$R446)-0.008*POWER(($Q446+$R446),2)-VLOOKUP($G446,Ages!$A$12:$AD$19,30,0)),"")</f>
        <v/>
      </c>
      <c r="T446" s="18"/>
      <c r="X446" s="21" t="str">
        <f t="shared" si="20"/>
        <v xml:space="preserve"> </v>
      </c>
      <c r="AA446" s="18"/>
      <c r="AB446" s="18"/>
      <c r="AC446" s="18"/>
    </row>
    <row r="447" spans="6:29" s="17" customFormat="1" x14ac:dyDescent="0.2">
      <c r="F447" s="18"/>
      <c r="H447" s="19"/>
      <c r="I447" s="19"/>
      <c r="J447" s="20" t="str">
        <f t="shared" si="18"/>
        <v xml:space="preserve"> </v>
      </c>
      <c r="K447" s="19"/>
      <c r="L447" s="19"/>
      <c r="M447" s="28" t="str">
        <f>IF($L447&gt;0,IF($F447="F",1.11*$L447+VLOOKUP($G447,Ages!$A$3:$AG$10,31,0),1.35*$L447+VLOOKUP($G447,Ages!$A$12:$AG$19,31,0)),"")</f>
        <v/>
      </c>
      <c r="N447" s="19"/>
      <c r="O447" s="19"/>
      <c r="P447" s="20" t="str">
        <f t="shared" si="19"/>
        <v/>
      </c>
      <c r="Q447" s="19"/>
      <c r="R447" s="19"/>
      <c r="S447" s="20" t="str">
        <f>IF(AND(Q447&gt;0,R447&gt;0),IF($F447="F",IF(SUM($Q447,$R447)&lt;=35,1.33*($Q447+$R447)-0.013*POWER(($Q447+$R447),2)-2.5,0.546*($Q447+$R447)+9.7),1.21*($Q447+$R447)-0.008*POWER(($Q447+$R447),2)-VLOOKUP($G447,Ages!$A$12:$AD$19,30,0)),"")</f>
        <v/>
      </c>
      <c r="T447" s="18"/>
      <c r="X447" s="21" t="str">
        <f t="shared" si="20"/>
        <v xml:space="preserve"> </v>
      </c>
      <c r="AA447" s="18"/>
      <c r="AB447" s="18"/>
      <c r="AC447" s="18"/>
    </row>
    <row r="448" spans="6:29" s="17" customFormat="1" x14ac:dyDescent="0.2">
      <c r="F448" s="18"/>
      <c r="H448" s="19"/>
      <c r="I448" s="19"/>
      <c r="J448" s="20" t="str">
        <f t="shared" si="18"/>
        <v xml:space="preserve"> </v>
      </c>
      <c r="K448" s="19"/>
      <c r="L448" s="19"/>
      <c r="M448" s="28" t="str">
        <f>IF($L448&gt;0,IF($F448="F",1.11*$L448+VLOOKUP($G448,Ages!$A$3:$AG$10,31,0),1.35*$L448+VLOOKUP($G448,Ages!$A$12:$AG$19,31,0)),"")</f>
        <v/>
      </c>
      <c r="N448" s="19"/>
      <c r="O448" s="19"/>
      <c r="P448" s="20" t="str">
        <f t="shared" si="19"/>
        <v/>
      </c>
      <c r="Q448" s="19"/>
      <c r="R448" s="19"/>
      <c r="S448" s="20" t="str">
        <f>IF(AND(Q448&gt;0,R448&gt;0),IF($F448="F",IF(SUM($Q448,$R448)&lt;=35,1.33*($Q448+$R448)-0.013*POWER(($Q448+$R448),2)-2.5,0.546*($Q448+$R448)+9.7),1.21*($Q448+$R448)-0.008*POWER(($Q448+$R448),2)-VLOOKUP($G448,Ages!$A$12:$AD$19,30,0)),"")</f>
        <v/>
      </c>
      <c r="T448" s="18"/>
      <c r="X448" s="21" t="str">
        <f t="shared" si="20"/>
        <v xml:space="preserve"> </v>
      </c>
      <c r="AA448" s="18"/>
      <c r="AB448" s="18"/>
      <c r="AC448" s="18"/>
    </row>
    <row r="449" spans="6:29" s="17" customFormat="1" x14ac:dyDescent="0.2">
      <c r="F449" s="18"/>
      <c r="H449" s="19"/>
      <c r="I449" s="19"/>
      <c r="J449" s="20" t="str">
        <f t="shared" si="18"/>
        <v xml:space="preserve"> </v>
      </c>
      <c r="K449" s="19"/>
      <c r="L449" s="19"/>
      <c r="M449" s="28" t="str">
        <f>IF($L449&gt;0,IF($F449="F",1.11*$L449+VLOOKUP($G449,Ages!$A$3:$AG$10,31,0),1.35*$L449+VLOOKUP($G449,Ages!$A$12:$AG$19,31,0)),"")</f>
        <v/>
      </c>
      <c r="N449" s="19"/>
      <c r="O449" s="19"/>
      <c r="P449" s="20" t="str">
        <f t="shared" si="19"/>
        <v/>
      </c>
      <c r="Q449" s="19"/>
      <c r="R449" s="19"/>
      <c r="S449" s="20" t="str">
        <f>IF(AND(Q449&gt;0,R449&gt;0),IF($F449="F",IF(SUM($Q449,$R449)&lt;=35,1.33*($Q449+$R449)-0.013*POWER(($Q449+$R449),2)-2.5,0.546*($Q449+$R449)+9.7),1.21*($Q449+$R449)-0.008*POWER(($Q449+$R449),2)-VLOOKUP($G449,Ages!$A$12:$AD$19,30,0)),"")</f>
        <v/>
      </c>
      <c r="T449" s="18"/>
      <c r="X449" s="21" t="str">
        <f t="shared" si="20"/>
        <v xml:space="preserve"> </v>
      </c>
      <c r="AA449" s="18"/>
      <c r="AB449" s="18"/>
      <c r="AC449" s="18"/>
    </row>
    <row r="450" spans="6:29" s="17" customFormat="1" x14ac:dyDescent="0.2">
      <c r="F450" s="18"/>
      <c r="H450" s="19"/>
      <c r="I450" s="19"/>
      <c r="J450" s="20" t="str">
        <f t="shared" si="18"/>
        <v xml:space="preserve"> </v>
      </c>
      <c r="K450" s="19"/>
      <c r="L450" s="19"/>
      <c r="M450" s="28" t="str">
        <f>IF($L450&gt;0,IF($F450="F",1.11*$L450+VLOOKUP($G450,Ages!$A$3:$AG$10,31,0),1.35*$L450+VLOOKUP($G450,Ages!$A$12:$AG$19,31,0)),"")</f>
        <v/>
      </c>
      <c r="N450" s="19"/>
      <c r="O450" s="19"/>
      <c r="P450" s="20" t="str">
        <f t="shared" si="19"/>
        <v/>
      </c>
      <c r="Q450" s="19"/>
      <c r="R450" s="19"/>
      <c r="S450" s="20" t="str">
        <f>IF(AND(Q450&gt;0,R450&gt;0),IF($F450="F",IF(SUM($Q450,$R450)&lt;=35,1.33*($Q450+$R450)-0.013*POWER(($Q450+$R450),2)-2.5,0.546*($Q450+$R450)+9.7),1.21*($Q450+$R450)-0.008*POWER(($Q450+$R450),2)-VLOOKUP($G450,Ages!$A$12:$AD$19,30,0)),"")</f>
        <v/>
      </c>
      <c r="T450" s="18"/>
      <c r="X450" s="21" t="str">
        <f t="shared" si="20"/>
        <v xml:space="preserve"> </v>
      </c>
      <c r="AA450" s="18"/>
      <c r="AB450" s="18"/>
      <c r="AC450" s="18"/>
    </row>
    <row r="451" spans="6:29" s="17" customFormat="1" x14ac:dyDescent="0.2">
      <c r="F451" s="18"/>
      <c r="H451" s="19"/>
      <c r="I451" s="19"/>
      <c r="J451" s="20" t="str">
        <f t="shared" si="18"/>
        <v xml:space="preserve"> </v>
      </c>
      <c r="K451" s="19"/>
      <c r="L451" s="19"/>
      <c r="M451" s="28" t="str">
        <f>IF($L451&gt;0,IF($F451="F",1.11*$L451+VLOOKUP($G451,Ages!$A$3:$AG$10,31,0),1.35*$L451+VLOOKUP($G451,Ages!$A$12:$AG$19,31,0)),"")</f>
        <v/>
      </c>
      <c r="N451" s="19"/>
      <c r="O451" s="19"/>
      <c r="P451" s="20" t="str">
        <f t="shared" si="19"/>
        <v/>
      </c>
      <c r="Q451" s="19"/>
      <c r="R451" s="19"/>
      <c r="S451" s="20" t="str">
        <f>IF(AND(Q451&gt;0,R451&gt;0),IF($F451="F",IF(SUM($Q451,$R451)&lt;=35,1.33*($Q451+$R451)-0.013*POWER(($Q451+$R451),2)-2.5,0.546*($Q451+$R451)+9.7),1.21*($Q451+$R451)-0.008*POWER(($Q451+$R451),2)-VLOOKUP($G451,Ages!$A$12:$AD$19,30,0)),"")</f>
        <v/>
      </c>
      <c r="T451" s="18"/>
      <c r="X451" s="21" t="str">
        <f t="shared" si="20"/>
        <v xml:space="preserve"> </v>
      </c>
      <c r="AA451" s="18"/>
      <c r="AB451" s="18"/>
      <c r="AC451" s="18"/>
    </row>
    <row r="452" spans="6:29" s="17" customFormat="1" x14ac:dyDescent="0.2">
      <c r="F452" s="18"/>
      <c r="H452" s="19"/>
      <c r="I452" s="19"/>
      <c r="J452" s="20" t="str">
        <f t="shared" si="18"/>
        <v xml:space="preserve"> </v>
      </c>
      <c r="K452" s="19"/>
      <c r="L452" s="19"/>
      <c r="M452" s="28" t="str">
        <f>IF($L452&gt;0,IF($F452="F",1.11*$L452+VLOOKUP($G452,Ages!$A$3:$AG$10,31,0),1.35*$L452+VLOOKUP($G452,Ages!$A$12:$AG$19,31,0)),"")</f>
        <v/>
      </c>
      <c r="N452" s="19"/>
      <c r="O452" s="19"/>
      <c r="P452" s="20" t="str">
        <f t="shared" si="19"/>
        <v/>
      </c>
      <c r="Q452" s="19"/>
      <c r="R452" s="19"/>
      <c r="S452" s="20" t="str">
        <f>IF(AND(Q452&gt;0,R452&gt;0),IF($F452="F",IF(SUM($Q452,$R452)&lt;=35,1.33*($Q452+$R452)-0.013*POWER(($Q452+$R452),2)-2.5,0.546*($Q452+$R452)+9.7),1.21*($Q452+$R452)-0.008*POWER(($Q452+$R452),2)-VLOOKUP($G452,Ages!$A$12:$AD$19,30,0)),"")</f>
        <v/>
      </c>
      <c r="T452" s="18"/>
      <c r="X452" s="21" t="str">
        <f t="shared" si="20"/>
        <v xml:space="preserve"> </v>
      </c>
      <c r="AA452" s="18"/>
      <c r="AB452" s="18"/>
      <c r="AC452" s="18"/>
    </row>
    <row r="453" spans="6:29" s="17" customFormat="1" x14ac:dyDescent="0.2">
      <c r="F453" s="18"/>
      <c r="H453" s="19"/>
      <c r="I453" s="19"/>
      <c r="J453" s="20" t="str">
        <f t="shared" si="18"/>
        <v xml:space="preserve"> </v>
      </c>
      <c r="K453" s="19"/>
      <c r="L453" s="19"/>
      <c r="M453" s="28" t="str">
        <f>IF($L453&gt;0,IF($F453="F",1.11*$L453+VLOOKUP($G453,Ages!$A$3:$AG$10,31,0),1.35*$L453+VLOOKUP($G453,Ages!$A$12:$AG$19,31,0)),"")</f>
        <v/>
      </c>
      <c r="N453" s="19"/>
      <c r="O453" s="19"/>
      <c r="P453" s="20" t="str">
        <f t="shared" si="19"/>
        <v/>
      </c>
      <c r="Q453" s="19"/>
      <c r="R453" s="19"/>
      <c r="S453" s="20" t="str">
        <f>IF(AND(Q453&gt;0,R453&gt;0),IF($F453="F",IF(SUM($Q453,$R453)&lt;=35,1.33*($Q453+$R453)-0.013*POWER(($Q453+$R453),2)-2.5,0.546*($Q453+$R453)+9.7),1.21*($Q453+$R453)-0.008*POWER(($Q453+$R453),2)-VLOOKUP($G453,Ages!$A$12:$AD$19,30,0)),"")</f>
        <v/>
      </c>
      <c r="T453" s="18"/>
      <c r="X453" s="21" t="str">
        <f t="shared" si="20"/>
        <v xml:space="preserve"> </v>
      </c>
      <c r="AA453" s="18"/>
      <c r="AB453" s="18"/>
      <c r="AC453" s="18"/>
    </row>
    <row r="454" spans="6:29" s="17" customFormat="1" x14ac:dyDescent="0.2">
      <c r="F454" s="18"/>
      <c r="H454" s="19"/>
      <c r="I454" s="19"/>
      <c r="J454" s="20" t="str">
        <f t="shared" si="18"/>
        <v xml:space="preserve"> </v>
      </c>
      <c r="K454" s="19"/>
      <c r="L454" s="19"/>
      <c r="M454" s="28" t="str">
        <f>IF($L454&gt;0,IF($F454="F",1.11*$L454+VLOOKUP($G454,Ages!$A$3:$AG$10,31,0),1.35*$L454+VLOOKUP($G454,Ages!$A$12:$AG$19,31,0)),"")</f>
        <v/>
      </c>
      <c r="N454" s="19"/>
      <c r="O454" s="19"/>
      <c r="P454" s="20" t="str">
        <f t="shared" si="19"/>
        <v/>
      </c>
      <c r="Q454" s="19"/>
      <c r="R454" s="19"/>
      <c r="S454" s="20" t="str">
        <f>IF(AND(Q454&gt;0,R454&gt;0),IF($F454="F",IF(SUM($Q454,$R454)&lt;=35,1.33*($Q454+$R454)-0.013*POWER(($Q454+$R454),2)-2.5,0.546*($Q454+$R454)+9.7),1.21*($Q454+$R454)-0.008*POWER(($Q454+$R454),2)-VLOOKUP($G454,Ages!$A$12:$AD$19,30,0)),"")</f>
        <v/>
      </c>
      <c r="T454" s="18"/>
      <c r="X454" s="21" t="str">
        <f t="shared" si="20"/>
        <v xml:space="preserve"> </v>
      </c>
      <c r="AA454" s="18"/>
      <c r="AB454" s="18"/>
      <c r="AC454" s="18"/>
    </row>
    <row r="455" spans="6:29" s="17" customFormat="1" x14ac:dyDescent="0.2">
      <c r="F455" s="18"/>
      <c r="H455" s="19"/>
      <c r="I455" s="19"/>
      <c r="J455" s="20" t="str">
        <f t="shared" ref="J455:J518" si="21">IF(AND(H455&gt;0,I455&gt;0),(I455/(H455*H455))*703, " ")</f>
        <v xml:space="preserve"> </v>
      </c>
      <c r="K455" s="19"/>
      <c r="L455" s="19"/>
      <c r="M455" s="28" t="str">
        <f>IF($L455&gt;0,IF($F455="F",1.11*$L455+VLOOKUP($G455,Ages!$A$3:$AG$10,31,0),1.35*$L455+VLOOKUP($G455,Ages!$A$12:$AG$19,31,0)),"")</f>
        <v/>
      </c>
      <c r="N455" s="19"/>
      <c r="O455" s="19"/>
      <c r="P455" s="20" t="str">
        <f t="shared" ref="P455:P518" si="22">IF(AND(N455&gt;0,O455&gt;0),IF($F455="F",0.61*($N455+$O455)+5,0.735*($N455+$O455)+1),"")</f>
        <v/>
      </c>
      <c r="Q455" s="19"/>
      <c r="R455" s="19"/>
      <c r="S455" s="20" t="str">
        <f>IF(AND(Q455&gt;0,R455&gt;0),IF($F455="F",IF(SUM($Q455,$R455)&lt;=35,1.33*($Q455+$R455)-0.013*POWER(($Q455+$R455),2)-2.5,0.546*($Q455+$R455)+9.7),1.21*($Q455+$R455)-0.008*POWER(($Q455+$R455),2)-VLOOKUP($G455,Ages!$A$12:$AD$19,30,0)),"")</f>
        <v/>
      </c>
      <c r="T455" s="18"/>
      <c r="X455" s="21" t="str">
        <f t="shared" ref="X455:X518" si="23">IF(AND(H455&gt;0,I455&gt;0,V455&gt;0,(V455*60+W455 &lt; 781)),(IF(F455="F",(0.21*(G455*0)-(0.84*J455)-(8.41*(V455+(W455/60)))+(0.34*(V455+(W455/60))*(V455+(W455/60)))+(108.94)),IF(F455="M",(0.21*(G455*1)-(0.84*J455)-(8.41*(V455+(W455/60)))+(0.34*(V455+(W455/60))*(V455+(W455/60)))+(108.94))," ")))," ")</f>
        <v xml:space="preserve"> </v>
      </c>
      <c r="AA455" s="18"/>
      <c r="AB455" s="18"/>
      <c r="AC455" s="18"/>
    </row>
    <row r="456" spans="6:29" s="17" customFormat="1" x14ac:dyDescent="0.2">
      <c r="F456" s="18"/>
      <c r="H456" s="19"/>
      <c r="I456" s="19"/>
      <c r="J456" s="20" t="str">
        <f t="shared" si="21"/>
        <v xml:space="preserve"> </v>
      </c>
      <c r="K456" s="19"/>
      <c r="L456" s="19"/>
      <c r="M456" s="28" t="str">
        <f>IF($L456&gt;0,IF($F456="F",1.11*$L456+VLOOKUP($G456,Ages!$A$3:$AG$10,31,0),1.35*$L456+VLOOKUP($G456,Ages!$A$12:$AG$19,31,0)),"")</f>
        <v/>
      </c>
      <c r="N456" s="19"/>
      <c r="O456" s="19"/>
      <c r="P456" s="20" t="str">
        <f t="shared" si="22"/>
        <v/>
      </c>
      <c r="Q456" s="19"/>
      <c r="R456" s="19"/>
      <c r="S456" s="20" t="str">
        <f>IF(AND(Q456&gt;0,R456&gt;0),IF($F456="F",IF(SUM($Q456,$R456)&lt;=35,1.33*($Q456+$R456)-0.013*POWER(($Q456+$R456),2)-2.5,0.546*($Q456+$R456)+9.7),1.21*($Q456+$R456)-0.008*POWER(($Q456+$R456),2)-VLOOKUP($G456,Ages!$A$12:$AD$19,30,0)),"")</f>
        <v/>
      </c>
      <c r="T456" s="18"/>
      <c r="X456" s="21" t="str">
        <f t="shared" si="23"/>
        <v xml:space="preserve"> </v>
      </c>
      <c r="AA456" s="18"/>
      <c r="AB456" s="18"/>
      <c r="AC456" s="18"/>
    </row>
    <row r="457" spans="6:29" s="17" customFormat="1" x14ac:dyDescent="0.2">
      <c r="F457" s="18"/>
      <c r="H457" s="19"/>
      <c r="I457" s="19"/>
      <c r="J457" s="20" t="str">
        <f t="shared" si="21"/>
        <v xml:space="preserve"> </v>
      </c>
      <c r="K457" s="19"/>
      <c r="L457" s="19"/>
      <c r="M457" s="28" t="str">
        <f>IF($L457&gt;0,IF($F457="F",1.11*$L457+VLOOKUP($G457,Ages!$A$3:$AG$10,31,0),1.35*$L457+VLOOKUP($G457,Ages!$A$12:$AG$19,31,0)),"")</f>
        <v/>
      </c>
      <c r="N457" s="19"/>
      <c r="O457" s="19"/>
      <c r="P457" s="20" t="str">
        <f t="shared" si="22"/>
        <v/>
      </c>
      <c r="Q457" s="19"/>
      <c r="R457" s="19"/>
      <c r="S457" s="20" t="str">
        <f>IF(AND(Q457&gt;0,R457&gt;0),IF($F457="F",IF(SUM($Q457,$R457)&lt;=35,1.33*($Q457+$R457)-0.013*POWER(($Q457+$R457),2)-2.5,0.546*($Q457+$R457)+9.7),1.21*($Q457+$R457)-0.008*POWER(($Q457+$R457),2)-VLOOKUP($G457,Ages!$A$12:$AD$19,30,0)),"")</f>
        <v/>
      </c>
      <c r="T457" s="18"/>
      <c r="X457" s="21" t="str">
        <f t="shared" si="23"/>
        <v xml:space="preserve"> </v>
      </c>
      <c r="AA457" s="18"/>
      <c r="AB457" s="18"/>
      <c r="AC457" s="18"/>
    </row>
    <row r="458" spans="6:29" s="17" customFormat="1" x14ac:dyDescent="0.2">
      <c r="F458" s="18"/>
      <c r="H458" s="19"/>
      <c r="I458" s="19"/>
      <c r="J458" s="20" t="str">
        <f t="shared" si="21"/>
        <v xml:space="preserve"> </v>
      </c>
      <c r="K458" s="19"/>
      <c r="L458" s="19"/>
      <c r="M458" s="28" t="str">
        <f>IF($L458&gt;0,IF($F458="F",1.11*$L458+VLOOKUP($G458,Ages!$A$3:$AG$10,31,0),1.35*$L458+VLOOKUP($G458,Ages!$A$12:$AG$19,31,0)),"")</f>
        <v/>
      </c>
      <c r="N458" s="19"/>
      <c r="O458" s="19"/>
      <c r="P458" s="20" t="str">
        <f t="shared" si="22"/>
        <v/>
      </c>
      <c r="Q458" s="19"/>
      <c r="R458" s="19"/>
      <c r="S458" s="20" t="str">
        <f>IF(AND(Q458&gt;0,R458&gt;0),IF($F458="F",IF(SUM($Q458,$R458)&lt;=35,1.33*($Q458+$R458)-0.013*POWER(($Q458+$R458),2)-2.5,0.546*($Q458+$R458)+9.7),1.21*($Q458+$R458)-0.008*POWER(($Q458+$R458),2)-VLOOKUP($G458,Ages!$A$12:$AD$19,30,0)),"")</f>
        <v/>
      </c>
      <c r="T458" s="18"/>
      <c r="X458" s="21" t="str">
        <f t="shared" si="23"/>
        <v xml:space="preserve"> </v>
      </c>
      <c r="AA458" s="18"/>
      <c r="AB458" s="18"/>
      <c r="AC458" s="18"/>
    </row>
    <row r="459" spans="6:29" s="17" customFormat="1" x14ac:dyDescent="0.2">
      <c r="F459" s="18"/>
      <c r="H459" s="19"/>
      <c r="I459" s="19"/>
      <c r="J459" s="20" t="str">
        <f t="shared" si="21"/>
        <v xml:space="preserve"> </v>
      </c>
      <c r="K459" s="19"/>
      <c r="L459" s="19"/>
      <c r="M459" s="28" t="str">
        <f>IF($L459&gt;0,IF($F459="F",1.11*$L459+VLOOKUP($G459,Ages!$A$3:$AG$10,31,0),1.35*$L459+VLOOKUP($G459,Ages!$A$12:$AG$19,31,0)),"")</f>
        <v/>
      </c>
      <c r="N459" s="19"/>
      <c r="O459" s="19"/>
      <c r="P459" s="20" t="str">
        <f t="shared" si="22"/>
        <v/>
      </c>
      <c r="Q459" s="19"/>
      <c r="R459" s="19"/>
      <c r="S459" s="20" t="str">
        <f>IF(AND(Q459&gt;0,R459&gt;0),IF($F459="F",IF(SUM($Q459,$R459)&lt;=35,1.33*($Q459+$R459)-0.013*POWER(($Q459+$R459),2)-2.5,0.546*($Q459+$R459)+9.7),1.21*($Q459+$R459)-0.008*POWER(($Q459+$R459),2)-VLOOKUP($G459,Ages!$A$12:$AD$19,30,0)),"")</f>
        <v/>
      </c>
      <c r="T459" s="18"/>
      <c r="X459" s="21" t="str">
        <f t="shared" si="23"/>
        <v xml:space="preserve"> </v>
      </c>
      <c r="AA459" s="18"/>
      <c r="AB459" s="18"/>
      <c r="AC459" s="18"/>
    </row>
    <row r="460" spans="6:29" s="17" customFormat="1" x14ac:dyDescent="0.2">
      <c r="F460" s="18"/>
      <c r="H460" s="19"/>
      <c r="I460" s="19"/>
      <c r="J460" s="20" t="str">
        <f t="shared" si="21"/>
        <v xml:space="preserve"> </v>
      </c>
      <c r="K460" s="19"/>
      <c r="L460" s="19"/>
      <c r="M460" s="28" t="str">
        <f>IF($L460&gt;0,IF($F460="F",1.11*$L460+VLOOKUP($G460,Ages!$A$3:$AG$10,31,0),1.35*$L460+VLOOKUP($G460,Ages!$A$12:$AG$19,31,0)),"")</f>
        <v/>
      </c>
      <c r="N460" s="19"/>
      <c r="O460" s="19"/>
      <c r="P460" s="20" t="str">
        <f t="shared" si="22"/>
        <v/>
      </c>
      <c r="Q460" s="19"/>
      <c r="R460" s="19"/>
      <c r="S460" s="20" t="str">
        <f>IF(AND(Q460&gt;0,R460&gt;0),IF($F460="F",IF(SUM($Q460,$R460)&lt;=35,1.33*($Q460+$R460)-0.013*POWER(($Q460+$R460),2)-2.5,0.546*($Q460+$R460)+9.7),1.21*($Q460+$R460)-0.008*POWER(($Q460+$R460),2)-VLOOKUP($G460,Ages!$A$12:$AD$19,30,0)),"")</f>
        <v/>
      </c>
      <c r="T460" s="18"/>
      <c r="X460" s="21" t="str">
        <f t="shared" si="23"/>
        <v xml:space="preserve"> </v>
      </c>
      <c r="AA460" s="18"/>
      <c r="AB460" s="18"/>
      <c r="AC460" s="18"/>
    </row>
    <row r="461" spans="6:29" s="17" customFormat="1" x14ac:dyDescent="0.2">
      <c r="F461" s="18"/>
      <c r="H461" s="19"/>
      <c r="I461" s="19"/>
      <c r="J461" s="20" t="str">
        <f t="shared" si="21"/>
        <v xml:space="preserve"> </v>
      </c>
      <c r="K461" s="19"/>
      <c r="L461" s="19"/>
      <c r="M461" s="28" t="str">
        <f>IF($L461&gt;0,IF($F461="F",1.11*$L461+VLOOKUP($G461,Ages!$A$3:$AG$10,31,0),1.35*$L461+VLOOKUP($G461,Ages!$A$12:$AG$19,31,0)),"")</f>
        <v/>
      </c>
      <c r="N461" s="19"/>
      <c r="O461" s="19"/>
      <c r="P461" s="20" t="str">
        <f t="shared" si="22"/>
        <v/>
      </c>
      <c r="Q461" s="19"/>
      <c r="R461" s="19"/>
      <c r="S461" s="20" t="str">
        <f>IF(AND(Q461&gt;0,R461&gt;0),IF($F461="F",IF(SUM($Q461,$R461)&lt;=35,1.33*($Q461+$R461)-0.013*POWER(($Q461+$R461),2)-2.5,0.546*($Q461+$R461)+9.7),1.21*($Q461+$R461)-0.008*POWER(($Q461+$R461),2)-VLOOKUP($G461,Ages!$A$12:$AD$19,30,0)),"")</f>
        <v/>
      </c>
      <c r="T461" s="18"/>
      <c r="X461" s="21" t="str">
        <f t="shared" si="23"/>
        <v xml:space="preserve"> </v>
      </c>
      <c r="AA461" s="18"/>
      <c r="AB461" s="18"/>
      <c r="AC461" s="18"/>
    </row>
    <row r="462" spans="6:29" s="17" customFormat="1" x14ac:dyDescent="0.2">
      <c r="F462" s="18"/>
      <c r="H462" s="19"/>
      <c r="I462" s="19"/>
      <c r="J462" s="20" t="str">
        <f t="shared" si="21"/>
        <v xml:space="preserve"> </v>
      </c>
      <c r="K462" s="19"/>
      <c r="L462" s="19"/>
      <c r="M462" s="28" t="str">
        <f>IF($L462&gt;0,IF($F462="F",1.11*$L462+VLOOKUP($G462,Ages!$A$3:$AG$10,31,0),1.35*$L462+VLOOKUP($G462,Ages!$A$12:$AG$19,31,0)),"")</f>
        <v/>
      </c>
      <c r="N462" s="19"/>
      <c r="O462" s="19"/>
      <c r="P462" s="20" t="str">
        <f t="shared" si="22"/>
        <v/>
      </c>
      <c r="Q462" s="19"/>
      <c r="R462" s="19"/>
      <c r="S462" s="20" t="str">
        <f>IF(AND(Q462&gt;0,R462&gt;0),IF($F462="F",IF(SUM($Q462,$R462)&lt;=35,1.33*($Q462+$R462)-0.013*POWER(($Q462+$R462),2)-2.5,0.546*($Q462+$R462)+9.7),1.21*($Q462+$R462)-0.008*POWER(($Q462+$R462),2)-VLOOKUP($G462,Ages!$A$12:$AD$19,30,0)),"")</f>
        <v/>
      </c>
      <c r="T462" s="18"/>
      <c r="X462" s="21" t="str">
        <f t="shared" si="23"/>
        <v xml:space="preserve"> </v>
      </c>
      <c r="AA462" s="18"/>
      <c r="AB462" s="18"/>
      <c r="AC462" s="18"/>
    </row>
    <row r="463" spans="6:29" s="17" customFormat="1" x14ac:dyDescent="0.2">
      <c r="F463" s="18"/>
      <c r="H463" s="19"/>
      <c r="I463" s="19"/>
      <c r="J463" s="20" t="str">
        <f t="shared" si="21"/>
        <v xml:space="preserve"> </v>
      </c>
      <c r="K463" s="19"/>
      <c r="L463" s="19"/>
      <c r="M463" s="28" t="str">
        <f>IF($L463&gt;0,IF($F463="F",1.11*$L463+VLOOKUP($G463,Ages!$A$3:$AG$10,31,0),1.35*$L463+VLOOKUP($G463,Ages!$A$12:$AG$19,31,0)),"")</f>
        <v/>
      </c>
      <c r="N463" s="19"/>
      <c r="O463" s="19"/>
      <c r="P463" s="20" t="str">
        <f t="shared" si="22"/>
        <v/>
      </c>
      <c r="Q463" s="19"/>
      <c r="R463" s="19"/>
      <c r="S463" s="20" t="str">
        <f>IF(AND(Q463&gt;0,R463&gt;0),IF($F463="F",IF(SUM($Q463,$R463)&lt;=35,1.33*($Q463+$R463)-0.013*POWER(($Q463+$R463),2)-2.5,0.546*($Q463+$R463)+9.7),1.21*($Q463+$R463)-0.008*POWER(($Q463+$R463),2)-VLOOKUP($G463,Ages!$A$12:$AD$19,30,0)),"")</f>
        <v/>
      </c>
      <c r="T463" s="18"/>
      <c r="X463" s="21" t="str">
        <f t="shared" si="23"/>
        <v xml:space="preserve"> </v>
      </c>
      <c r="AA463" s="18"/>
      <c r="AB463" s="18"/>
      <c r="AC463" s="18"/>
    </row>
    <row r="464" spans="6:29" s="17" customFormat="1" x14ac:dyDescent="0.2">
      <c r="F464" s="18"/>
      <c r="H464" s="19"/>
      <c r="I464" s="19"/>
      <c r="J464" s="20" t="str">
        <f t="shared" si="21"/>
        <v xml:space="preserve"> </v>
      </c>
      <c r="K464" s="19"/>
      <c r="L464" s="19"/>
      <c r="M464" s="28" t="str">
        <f>IF($L464&gt;0,IF($F464="F",1.11*$L464+VLOOKUP($G464,Ages!$A$3:$AG$10,31,0),1.35*$L464+VLOOKUP($G464,Ages!$A$12:$AG$19,31,0)),"")</f>
        <v/>
      </c>
      <c r="N464" s="19"/>
      <c r="O464" s="19"/>
      <c r="P464" s="20" t="str">
        <f t="shared" si="22"/>
        <v/>
      </c>
      <c r="Q464" s="19"/>
      <c r="R464" s="19"/>
      <c r="S464" s="20" t="str">
        <f>IF(AND(Q464&gt;0,R464&gt;0),IF($F464="F",IF(SUM($Q464,$R464)&lt;=35,1.33*($Q464+$R464)-0.013*POWER(($Q464+$R464),2)-2.5,0.546*($Q464+$R464)+9.7),1.21*($Q464+$R464)-0.008*POWER(($Q464+$R464),2)-VLOOKUP($G464,Ages!$A$12:$AD$19,30,0)),"")</f>
        <v/>
      </c>
      <c r="T464" s="18"/>
      <c r="X464" s="21" t="str">
        <f t="shared" si="23"/>
        <v xml:space="preserve"> </v>
      </c>
      <c r="AA464" s="18"/>
      <c r="AB464" s="18"/>
      <c r="AC464" s="18"/>
    </row>
    <row r="465" spans="6:29" s="17" customFormat="1" x14ac:dyDescent="0.2">
      <c r="F465" s="18"/>
      <c r="H465" s="19"/>
      <c r="I465" s="19"/>
      <c r="J465" s="20" t="str">
        <f t="shared" si="21"/>
        <v xml:space="preserve"> </v>
      </c>
      <c r="K465" s="19"/>
      <c r="L465" s="19"/>
      <c r="M465" s="28" t="str">
        <f>IF($L465&gt;0,IF($F465="F",1.11*$L465+VLOOKUP($G465,Ages!$A$3:$AG$10,31,0),1.35*$L465+VLOOKUP($G465,Ages!$A$12:$AG$19,31,0)),"")</f>
        <v/>
      </c>
      <c r="N465" s="19"/>
      <c r="O465" s="19"/>
      <c r="P465" s="20" t="str">
        <f t="shared" si="22"/>
        <v/>
      </c>
      <c r="Q465" s="19"/>
      <c r="R465" s="19"/>
      <c r="S465" s="20" t="str">
        <f>IF(AND(Q465&gt;0,R465&gt;0),IF($F465="F",IF(SUM($Q465,$R465)&lt;=35,1.33*($Q465+$R465)-0.013*POWER(($Q465+$R465),2)-2.5,0.546*($Q465+$R465)+9.7),1.21*($Q465+$R465)-0.008*POWER(($Q465+$R465),2)-VLOOKUP($G465,Ages!$A$12:$AD$19,30,0)),"")</f>
        <v/>
      </c>
      <c r="T465" s="18"/>
      <c r="X465" s="21" t="str">
        <f t="shared" si="23"/>
        <v xml:space="preserve"> </v>
      </c>
      <c r="AA465" s="18"/>
      <c r="AB465" s="18"/>
      <c r="AC465" s="18"/>
    </row>
    <row r="466" spans="6:29" s="17" customFormat="1" x14ac:dyDescent="0.2">
      <c r="F466" s="18"/>
      <c r="H466" s="19"/>
      <c r="I466" s="19"/>
      <c r="J466" s="20" t="str">
        <f t="shared" si="21"/>
        <v xml:space="preserve"> </v>
      </c>
      <c r="K466" s="19"/>
      <c r="L466" s="19"/>
      <c r="M466" s="28" t="str">
        <f>IF($L466&gt;0,IF($F466="F",1.11*$L466+VLOOKUP($G466,Ages!$A$3:$AG$10,31,0),1.35*$L466+VLOOKUP($G466,Ages!$A$12:$AG$19,31,0)),"")</f>
        <v/>
      </c>
      <c r="N466" s="19"/>
      <c r="O466" s="19"/>
      <c r="P466" s="20" t="str">
        <f t="shared" si="22"/>
        <v/>
      </c>
      <c r="Q466" s="19"/>
      <c r="R466" s="19"/>
      <c r="S466" s="20" t="str">
        <f>IF(AND(Q466&gt;0,R466&gt;0),IF($F466="F",IF(SUM($Q466,$R466)&lt;=35,1.33*($Q466+$R466)-0.013*POWER(($Q466+$R466),2)-2.5,0.546*($Q466+$R466)+9.7),1.21*($Q466+$R466)-0.008*POWER(($Q466+$R466),2)-VLOOKUP($G466,Ages!$A$12:$AD$19,30,0)),"")</f>
        <v/>
      </c>
      <c r="T466" s="18"/>
      <c r="X466" s="21" t="str">
        <f t="shared" si="23"/>
        <v xml:space="preserve"> </v>
      </c>
      <c r="AA466" s="18"/>
      <c r="AB466" s="18"/>
      <c r="AC466" s="18"/>
    </row>
    <row r="467" spans="6:29" s="17" customFormat="1" x14ac:dyDescent="0.2">
      <c r="F467" s="18"/>
      <c r="H467" s="19"/>
      <c r="I467" s="19"/>
      <c r="J467" s="20" t="str">
        <f t="shared" si="21"/>
        <v xml:space="preserve"> </v>
      </c>
      <c r="K467" s="19"/>
      <c r="L467" s="19"/>
      <c r="M467" s="28" t="str">
        <f>IF($L467&gt;0,IF($F467="F",1.11*$L467+VLOOKUP($G467,Ages!$A$3:$AG$10,31,0),1.35*$L467+VLOOKUP($G467,Ages!$A$12:$AG$19,31,0)),"")</f>
        <v/>
      </c>
      <c r="N467" s="19"/>
      <c r="O467" s="19"/>
      <c r="P467" s="20" t="str">
        <f t="shared" si="22"/>
        <v/>
      </c>
      <c r="Q467" s="19"/>
      <c r="R467" s="19"/>
      <c r="S467" s="20" t="str">
        <f>IF(AND(Q467&gt;0,R467&gt;0),IF($F467="F",IF(SUM($Q467,$R467)&lt;=35,1.33*($Q467+$R467)-0.013*POWER(($Q467+$R467),2)-2.5,0.546*($Q467+$R467)+9.7),1.21*($Q467+$R467)-0.008*POWER(($Q467+$R467),2)-VLOOKUP($G467,Ages!$A$12:$AD$19,30,0)),"")</f>
        <v/>
      </c>
      <c r="T467" s="18"/>
      <c r="X467" s="21" t="str">
        <f t="shared" si="23"/>
        <v xml:space="preserve"> </v>
      </c>
      <c r="AA467" s="18"/>
      <c r="AB467" s="18"/>
      <c r="AC467" s="18"/>
    </row>
    <row r="468" spans="6:29" s="17" customFormat="1" x14ac:dyDescent="0.2">
      <c r="F468" s="18"/>
      <c r="H468" s="19"/>
      <c r="I468" s="19"/>
      <c r="J468" s="20" t="str">
        <f t="shared" si="21"/>
        <v xml:space="preserve"> </v>
      </c>
      <c r="K468" s="19"/>
      <c r="L468" s="19"/>
      <c r="M468" s="28" t="str">
        <f>IF($L468&gt;0,IF($F468="F",1.11*$L468+VLOOKUP($G468,Ages!$A$3:$AG$10,31,0),1.35*$L468+VLOOKUP($G468,Ages!$A$12:$AG$19,31,0)),"")</f>
        <v/>
      </c>
      <c r="N468" s="19"/>
      <c r="O468" s="19"/>
      <c r="P468" s="20" t="str">
        <f t="shared" si="22"/>
        <v/>
      </c>
      <c r="Q468" s="19"/>
      <c r="R468" s="19"/>
      <c r="S468" s="20" t="str">
        <f>IF(AND(Q468&gt;0,R468&gt;0),IF($F468="F",IF(SUM($Q468,$R468)&lt;=35,1.33*($Q468+$R468)-0.013*POWER(($Q468+$R468),2)-2.5,0.546*($Q468+$R468)+9.7),1.21*($Q468+$R468)-0.008*POWER(($Q468+$R468),2)-VLOOKUP($G468,Ages!$A$12:$AD$19,30,0)),"")</f>
        <v/>
      </c>
      <c r="T468" s="18"/>
      <c r="X468" s="21" t="str">
        <f t="shared" si="23"/>
        <v xml:space="preserve"> </v>
      </c>
      <c r="AA468" s="18"/>
      <c r="AB468" s="18"/>
      <c r="AC468" s="18"/>
    </row>
    <row r="469" spans="6:29" s="17" customFormat="1" x14ac:dyDescent="0.2">
      <c r="F469" s="18"/>
      <c r="H469" s="19"/>
      <c r="I469" s="19"/>
      <c r="J469" s="20" t="str">
        <f t="shared" si="21"/>
        <v xml:space="preserve"> </v>
      </c>
      <c r="K469" s="19"/>
      <c r="L469" s="19"/>
      <c r="M469" s="28" t="str">
        <f>IF($L469&gt;0,IF($F469="F",1.11*$L469+VLOOKUP($G469,Ages!$A$3:$AG$10,31,0),1.35*$L469+VLOOKUP($G469,Ages!$A$12:$AG$19,31,0)),"")</f>
        <v/>
      </c>
      <c r="N469" s="19"/>
      <c r="O469" s="19"/>
      <c r="P469" s="20" t="str">
        <f t="shared" si="22"/>
        <v/>
      </c>
      <c r="Q469" s="19"/>
      <c r="R469" s="19"/>
      <c r="S469" s="20" t="str">
        <f>IF(AND(Q469&gt;0,R469&gt;0),IF($F469="F",IF(SUM($Q469,$R469)&lt;=35,1.33*($Q469+$R469)-0.013*POWER(($Q469+$R469),2)-2.5,0.546*($Q469+$R469)+9.7),1.21*($Q469+$R469)-0.008*POWER(($Q469+$R469),2)-VLOOKUP($G469,Ages!$A$12:$AD$19,30,0)),"")</f>
        <v/>
      </c>
      <c r="T469" s="18"/>
      <c r="X469" s="21" t="str">
        <f t="shared" si="23"/>
        <v xml:space="preserve"> </v>
      </c>
      <c r="AA469" s="18"/>
      <c r="AB469" s="18"/>
      <c r="AC469" s="18"/>
    </row>
    <row r="470" spans="6:29" s="17" customFormat="1" x14ac:dyDescent="0.2">
      <c r="F470" s="18"/>
      <c r="H470" s="19"/>
      <c r="I470" s="19"/>
      <c r="J470" s="20" t="str">
        <f t="shared" si="21"/>
        <v xml:space="preserve"> </v>
      </c>
      <c r="K470" s="19"/>
      <c r="L470" s="19"/>
      <c r="M470" s="28" t="str">
        <f>IF($L470&gt;0,IF($F470="F",1.11*$L470+VLOOKUP($G470,Ages!$A$3:$AG$10,31,0),1.35*$L470+VLOOKUP($G470,Ages!$A$12:$AG$19,31,0)),"")</f>
        <v/>
      </c>
      <c r="N470" s="19"/>
      <c r="O470" s="19"/>
      <c r="P470" s="20" t="str">
        <f t="shared" si="22"/>
        <v/>
      </c>
      <c r="Q470" s="19"/>
      <c r="R470" s="19"/>
      <c r="S470" s="20" t="str">
        <f>IF(AND(Q470&gt;0,R470&gt;0),IF($F470="F",IF(SUM($Q470,$R470)&lt;=35,1.33*($Q470+$R470)-0.013*POWER(($Q470+$R470),2)-2.5,0.546*($Q470+$R470)+9.7),1.21*($Q470+$R470)-0.008*POWER(($Q470+$R470),2)-VLOOKUP($G470,Ages!$A$12:$AD$19,30,0)),"")</f>
        <v/>
      </c>
      <c r="T470" s="18"/>
      <c r="X470" s="21" t="str">
        <f t="shared" si="23"/>
        <v xml:space="preserve"> </v>
      </c>
      <c r="AA470" s="18"/>
      <c r="AB470" s="18"/>
      <c r="AC470" s="18"/>
    </row>
    <row r="471" spans="6:29" s="17" customFormat="1" x14ac:dyDescent="0.2">
      <c r="F471" s="18"/>
      <c r="H471" s="19"/>
      <c r="I471" s="19"/>
      <c r="J471" s="20" t="str">
        <f t="shared" si="21"/>
        <v xml:space="preserve"> </v>
      </c>
      <c r="K471" s="19"/>
      <c r="L471" s="19"/>
      <c r="M471" s="28" t="str">
        <f>IF($L471&gt;0,IF($F471="F",1.11*$L471+VLOOKUP($G471,Ages!$A$3:$AG$10,31,0),1.35*$L471+VLOOKUP($G471,Ages!$A$12:$AG$19,31,0)),"")</f>
        <v/>
      </c>
      <c r="N471" s="19"/>
      <c r="O471" s="19"/>
      <c r="P471" s="20" t="str">
        <f t="shared" si="22"/>
        <v/>
      </c>
      <c r="Q471" s="19"/>
      <c r="R471" s="19"/>
      <c r="S471" s="20" t="str">
        <f>IF(AND(Q471&gt;0,R471&gt;0),IF($F471="F",IF(SUM($Q471,$R471)&lt;=35,1.33*($Q471+$R471)-0.013*POWER(($Q471+$R471),2)-2.5,0.546*($Q471+$R471)+9.7),1.21*($Q471+$R471)-0.008*POWER(($Q471+$R471),2)-VLOOKUP($G471,Ages!$A$12:$AD$19,30,0)),"")</f>
        <v/>
      </c>
      <c r="T471" s="18"/>
      <c r="X471" s="21" t="str">
        <f t="shared" si="23"/>
        <v xml:space="preserve"> </v>
      </c>
      <c r="AA471" s="18"/>
      <c r="AB471" s="18"/>
      <c r="AC471" s="18"/>
    </row>
    <row r="472" spans="6:29" s="17" customFormat="1" x14ac:dyDescent="0.2">
      <c r="F472" s="18"/>
      <c r="H472" s="19"/>
      <c r="I472" s="19"/>
      <c r="J472" s="20" t="str">
        <f t="shared" si="21"/>
        <v xml:space="preserve"> </v>
      </c>
      <c r="K472" s="19"/>
      <c r="L472" s="19"/>
      <c r="M472" s="28" t="str">
        <f>IF($L472&gt;0,IF($F472="F",1.11*$L472+VLOOKUP($G472,Ages!$A$3:$AG$10,31,0),1.35*$L472+VLOOKUP($G472,Ages!$A$12:$AG$19,31,0)),"")</f>
        <v/>
      </c>
      <c r="N472" s="19"/>
      <c r="O472" s="19"/>
      <c r="P472" s="20" t="str">
        <f t="shared" si="22"/>
        <v/>
      </c>
      <c r="Q472" s="19"/>
      <c r="R472" s="19"/>
      <c r="S472" s="20" t="str">
        <f>IF(AND(Q472&gt;0,R472&gt;0),IF($F472="F",IF(SUM($Q472,$R472)&lt;=35,1.33*($Q472+$R472)-0.013*POWER(($Q472+$R472),2)-2.5,0.546*($Q472+$R472)+9.7),1.21*($Q472+$R472)-0.008*POWER(($Q472+$R472),2)-VLOOKUP($G472,Ages!$A$12:$AD$19,30,0)),"")</f>
        <v/>
      </c>
      <c r="T472" s="18"/>
      <c r="X472" s="21" t="str">
        <f t="shared" si="23"/>
        <v xml:space="preserve"> </v>
      </c>
      <c r="AA472" s="18"/>
      <c r="AB472" s="18"/>
      <c r="AC472" s="18"/>
    </row>
    <row r="473" spans="6:29" s="17" customFormat="1" x14ac:dyDescent="0.2">
      <c r="F473" s="18"/>
      <c r="H473" s="19"/>
      <c r="I473" s="19"/>
      <c r="J473" s="20" t="str">
        <f t="shared" si="21"/>
        <v xml:space="preserve"> </v>
      </c>
      <c r="K473" s="19"/>
      <c r="L473" s="19"/>
      <c r="M473" s="28" t="str">
        <f>IF($L473&gt;0,IF($F473="F",1.11*$L473+VLOOKUP($G473,Ages!$A$3:$AG$10,31,0),1.35*$L473+VLOOKUP($G473,Ages!$A$12:$AG$19,31,0)),"")</f>
        <v/>
      </c>
      <c r="N473" s="19"/>
      <c r="O473" s="19"/>
      <c r="P473" s="20" t="str">
        <f t="shared" si="22"/>
        <v/>
      </c>
      <c r="Q473" s="19"/>
      <c r="R473" s="19"/>
      <c r="S473" s="20" t="str">
        <f>IF(AND(Q473&gt;0,R473&gt;0),IF($F473="F",IF(SUM($Q473,$R473)&lt;=35,1.33*($Q473+$R473)-0.013*POWER(($Q473+$R473),2)-2.5,0.546*($Q473+$R473)+9.7),1.21*($Q473+$R473)-0.008*POWER(($Q473+$R473),2)-VLOOKUP($G473,Ages!$A$12:$AD$19,30,0)),"")</f>
        <v/>
      </c>
      <c r="T473" s="18"/>
      <c r="X473" s="21" t="str">
        <f t="shared" si="23"/>
        <v xml:space="preserve"> </v>
      </c>
      <c r="AA473" s="18"/>
      <c r="AB473" s="18"/>
      <c r="AC473" s="18"/>
    </row>
    <row r="474" spans="6:29" s="17" customFormat="1" x14ac:dyDescent="0.2">
      <c r="F474" s="18"/>
      <c r="H474" s="19"/>
      <c r="I474" s="19"/>
      <c r="J474" s="20" t="str">
        <f t="shared" si="21"/>
        <v xml:space="preserve"> </v>
      </c>
      <c r="K474" s="19"/>
      <c r="L474" s="19"/>
      <c r="M474" s="28" t="str">
        <f>IF($L474&gt;0,IF($F474="F",1.11*$L474+VLOOKUP($G474,Ages!$A$3:$AG$10,31,0),1.35*$L474+VLOOKUP($G474,Ages!$A$12:$AG$19,31,0)),"")</f>
        <v/>
      </c>
      <c r="N474" s="19"/>
      <c r="O474" s="19"/>
      <c r="P474" s="20" t="str">
        <f t="shared" si="22"/>
        <v/>
      </c>
      <c r="Q474" s="19"/>
      <c r="R474" s="19"/>
      <c r="S474" s="20" t="str">
        <f>IF(AND(Q474&gt;0,R474&gt;0),IF($F474="F",IF(SUM($Q474,$R474)&lt;=35,1.33*($Q474+$R474)-0.013*POWER(($Q474+$R474),2)-2.5,0.546*($Q474+$R474)+9.7),1.21*($Q474+$R474)-0.008*POWER(($Q474+$R474),2)-VLOOKUP($G474,Ages!$A$12:$AD$19,30,0)),"")</f>
        <v/>
      </c>
      <c r="T474" s="18"/>
      <c r="X474" s="21" t="str">
        <f t="shared" si="23"/>
        <v xml:space="preserve"> </v>
      </c>
      <c r="AA474" s="18"/>
      <c r="AB474" s="18"/>
      <c r="AC474" s="18"/>
    </row>
    <row r="475" spans="6:29" s="17" customFormat="1" x14ac:dyDescent="0.2">
      <c r="F475" s="18"/>
      <c r="H475" s="19"/>
      <c r="I475" s="19"/>
      <c r="J475" s="20" t="str">
        <f t="shared" si="21"/>
        <v xml:space="preserve"> </v>
      </c>
      <c r="K475" s="19"/>
      <c r="L475" s="19"/>
      <c r="M475" s="28" t="str">
        <f>IF($L475&gt;0,IF($F475="F",1.11*$L475+VLOOKUP($G475,Ages!$A$3:$AG$10,31,0),1.35*$L475+VLOOKUP($G475,Ages!$A$12:$AG$19,31,0)),"")</f>
        <v/>
      </c>
      <c r="N475" s="19"/>
      <c r="O475" s="19"/>
      <c r="P475" s="20" t="str">
        <f t="shared" si="22"/>
        <v/>
      </c>
      <c r="Q475" s="19"/>
      <c r="R475" s="19"/>
      <c r="S475" s="20" t="str">
        <f>IF(AND(Q475&gt;0,R475&gt;0),IF($F475="F",IF(SUM($Q475,$R475)&lt;=35,1.33*($Q475+$R475)-0.013*POWER(($Q475+$R475),2)-2.5,0.546*($Q475+$R475)+9.7),1.21*($Q475+$R475)-0.008*POWER(($Q475+$R475),2)-VLOOKUP($G475,Ages!$A$12:$AD$19,30,0)),"")</f>
        <v/>
      </c>
      <c r="T475" s="18"/>
      <c r="X475" s="21" t="str">
        <f t="shared" si="23"/>
        <v xml:space="preserve"> </v>
      </c>
      <c r="AA475" s="18"/>
      <c r="AB475" s="18"/>
      <c r="AC475" s="18"/>
    </row>
    <row r="476" spans="6:29" s="17" customFormat="1" x14ac:dyDescent="0.2">
      <c r="F476" s="18"/>
      <c r="H476" s="19"/>
      <c r="I476" s="19"/>
      <c r="J476" s="20" t="str">
        <f t="shared" si="21"/>
        <v xml:space="preserve"> </v>
      </c>
      <c r="K476" s="19"/>
      <c r="L476" s="19"/>
      <c r="M476" s="28" t="str">
        <f>IF($L476&gt;0,IF($F476="F",1.11*$L476+VLOOKUP($G476,Ages!$A$3:$AG$10,31,0),1.35*$L476+VLOOKUP($G476,Ages!$A$12:$AG$19,31,0)),"")</f>
        <v/>
      </c>
      <c r="N476" s="19"/>
      <c r="O476" s="19"/>
      <c r="P476" s="20" t="str">
        <f t="shared" si="22"/>
        <v/>
      </c>
      <c r="Q476" s="19"/>
      <c r="R476" s="19"/>
      <c r="S476" s="20" t="str">
        <f>IF(AND(Q476&gt;0,R476&gt;0),IF($F476="F",IF(SUM($Q476,$R476)&lt;=35,1.33*($Q476+$R476)-0.013*POWER(($Q476+$R476),2)-2.5,0.546*($Q476+$R476)+9.7),1.21*($Q476+$R476)-0.008*POWER(($Q476+$R476),2)-VLOOKUP($G476,Ages!$A$12:$AD$19,30,0)),"")</f>
        <v/>
      </c>
      <c r="T476" s="18"/>
      <c r="X476" s="21" t="str">
        <f t="shared" si="23"/>
        <v xml:space="preserve"> </v>
      </c>
      <c r="AA476" s="18"/>
      <c r="AB476" s="18"/>
      <c r="AC476" s="18"/>
    </row>
    <row r="477" spans="6:29" s="17" customFormat="1" x14ac:dyDescent="0.2">
      <c r="F477" s="18"/>
      <c r="H477" s="19"/>
      <c r="I477" s="19"/>
      <c r="J477" s="20" t="str">
        <f t="shared" si="21"/>
        <v xml:space="preserve"> </v>
      </c>
      <c r="K477" s="19"/>
      <c r="L477" s="19"/>
      <c r="M477" s="28" t="str">
        <f>IF($L477&gt;0,IF($F477="F",1.11*$L477+VLOOKUP($G477,Ages!$A$3:$AG$10,31,0),1.35*$L477+VLOOKUP($G477,Ages!$A$12:$AG$19,31,0)),"")</f>
        <v/>
      </c>
      <c r="N477" s="19"/>
      <c r="O477" s="19"/>
      <c r="P477" s="20" t="str">
        <f t="shared" si="22"/>
        <v/>
      </c>
      <c r="Q477" s="19"/>
      <c r="R477" s="19"/>
      <c r="S477" s="20" t="str">
        <f>IF(AND(Q477&gt;0,R477&gt;0),IF($F477="F",IF(SUM($Q477,$R477)&lt;=35,1.33*($Q477+$R477)-0.013*POWER(($Q477+$R477),2)-2.5,0.546*($Q477+$R477)+9.7),1.21*($Q477+$R477)-0.008*POWER(($Q477+$R477),2)-VLOOKUP($G477,Ages!$A$12:$AD$19,30,0)),"")</f>
        <v/>
      </c>
      <c r="T477" s="18"/>
      <c r="X477" s="21" t="str">
        <f t="shared" si="23"/>
        <v xml:space="preserve"> </v>
      </c>
      <c r="AA477" s="18"/>
      <c r="AB477" s="18"/>
      <c r="AC477" s="18"/>
    </row>
    <row r="478" spans="6:29" s="17" customFormat="1" x14ac:dyDescent="0.2">
      <c r="F478" s="18"/>
      <c r="H478" s="19"/>
      <c r="I478" s="19"/>
      <c r="J478" s="20" t="str">
        <f t="shared" si="21"/>
        <v xml:space="preserve"> </v>
      </c>
      <c r="K478" s="19"/>
      <c r="L478" s="19"/>
      <c r="M478" s="28" t="str">
        <f>IF($L478&gt;0,IF($F478="F",1.11*$L478+VLOOKUP($G478,Ages!$A$3:$AG$10,31,0),1.35*$L478+VLOOKUP($G478,Ages!$A$12:$AG$19,31,0)),"")</f>
        <v/>
      </c>
      <c r="N478" s="19"/>
      <c r="O478" s="19"/>
      <c r="P478" s="20" t="str">
        <f t="shared" si="22"/>
        <v/>
      </c>
      <c r="Q478" s="19"/>
      <c r="R478" s="19"/>
      <c r="S478" s="20" t="str">
        <f>IF(AND(Q478&gt;0,R478&gt;0),IF($F478="F",IF(SUM($Q478,$R478)&lt;=35,1.33*($Q478+$R478)-0.013*POWER(($Q478+$R478),2)-2.5,0.546*($Q478+$R478)+9.7),1.21*($Q478+$R478)-0.008*POWER(($Q478+$R478),2)-VLOOKUP($G478,Ages!$A$12:$AD$19,30,0)),"")</f>
        <v/>
      </c>
      <c r="T478" s="18"/>
      <c r="X478" s="21" t="str">
        <f t="shared" si="23"/>
        <v xml:space="preserve"> </v>
      </c>
      <c r="AA478" s="18"/>
      <c r="AB478" s="18"/>
      <c r="AC478" s="18"/>
    </row>
    <row r="479" spans="6:29" s="17" customFormat="1" x14ac:dyDescent="0.2">
      <c r="F479" s="18"/>
      <c r="H479" s="19"/>
      <c r="I479" s="19"/>
      <c r="J479" s="20" t="str">
        <f t="shared" si="21"/>
        <v xml:space="preserve"> </v>
      </c>
      <c r="K479" s="19"/>
      <c r="L479" s="19"/>
      <c r="M479" s="28" t="str">
        <f>IF($L479&gt;0,IF($F479="F",1.11*$L479+VLOOKUP($G479,Ages!$A$3:$AG$10,31,0),1.35*$L479+VLOOKUP($G479,Ages!$A$12:$AG$19,31,0)),"")</f>
        <v/>
      </c>
      <c r="N479" s="19"/>
      <c r="O479" s="19"/>
      <c r="P479" s="20" t="str">
        <f t="shared" si="22"/>
        <v/>
      </c>
      <c r="Q479" s="19"/>
      <c r="R479" s="19"/>
      <c r="S479" s="20" t="str">
        <f>IF(AND(Q479&gt;0,R479&gt;0),IF($F479="F",IF(SUM($Q479,$R479)&lt;=35,1.33*($Q479+$R479)-0.013*POWER(($Q479+$R479),2)-2.5,0.546*($Q479+$R479)+9.7),1.21*($Q479+$R479)-0.008*POWER(($Q479+$R479),2)-VLOOKUP($G479,Ages!$A$12:$AD$19,30,0)),"")</f>
        <v/>
      </c>
      <c r="T479" s="18"/>
      <c r="X479" s="21" t="str">
        <f t="shared" si="23"/>
        <v xml:space="preserve"> </v>
      </c>
      <c r="AA479" s="18"/>
      <c r="AB479" s="18"/>
      <c r="AC479" s="18"/>
    </row>
    <row r="480" spans="6:29" s="17" customFormat="1" x14ac:dyDescent="0.2">
      <c r="F480" s="18"/>
      <c r="H480" s="19"/>
      <c r="I480" s="19"/>
      <c r="J480" s="20" t="str">
        <f t="shared" si="21"/>
        <v xml:space="preserve"> </v>
      </c>
      <c r="K480" s="19"/>
      <c r="L480" s="19"/>
      <c r="M480" s="28" t="str">
        <f>IF($L480&gt;0,IF($F480="F",1.11*$L480+VLOOKUP($G480,Ages!$A$3:$AG$10,31,0),1.35*$L480+VLOOKUP($G480,Ages!$A$12:$AG$19,31,0)),"")</f>
        <v/>
      </c>
      <c r="N480" s="19"/>
      <c r="O480" s="19"/>
      <c r="P480" s="20" t="str">
        <f t="shared" si="22"/>
        <v/>
      </c>
      <c r="Q480" s="19"/>
      <c r="R480" s="19"/>
      <c r="S480" s="20" t="str">
        <f>IF(AND(Q480&gt;0,R480&gt;0),IF($F480="F",IF(SUM($Q480,$R480)&lt;=35,1.33*($Q480+$R480)-0.013*POWER(($Q480+$R480),2)-2.5,0.546*($Q480+$R480)+9.7),1.21*($Q480+$R480)-0.008*POWER(($Q480+$R480),2)-VLOOKUP($G480,Ages!$A$12:$AD$19,30,0)),"")</f>
        <v/>
      </c>
      <c r="T480" s="18"/>
      <c r="X480" s="21" t="str">
        <f t="shared" si="23"/>
        <v xml:space="preserve"> </v>
      </c>
      <c r="AA480" s="18"/>
      <c r="AB480" s="18"/>
      <c r="AC480" s="18"/>
    </row>
    <row r="481" spans="6:29" s="17" customFormat="1" x14ac:dyDescent="0.2">
      <c r="F481" s="18"/>
      <c r="H481" s="19"/>
      <c r="I481" s="19"/>
      <c r="J481" s="20" t="str">
        <f t="shared" si="21"/>
        <v xml:space="preserve"> </v>
      </c>
      <c r="K481" s="19"/>
      <c r="L481" s="19"/>
      <c r="M481" s="28" t="str">
        <f>IF($L481&gt;0,IF($F481="F",1.11*$L481+VLOOKUP($G481,Ages!$A$3:$AG$10,31,0),1.35*$L481+VLOOKUP($G481,Ages!$A$12:$AG$19,31,0)),"")</f>
        <v/>
      </c>
      <c r="N481" s="19"/>
      <c r="O481" s="19"/>
      <c r="P481" s="20" t="str">
        <f t="shared" si="22"/>
        <v/>
      </c>
      <c r="Q481" s="19"/>
      <c r="R481" s="19"/>
      <c r="S481" s="20" t="str">
        <f>IF(AND(Q481&gt;0,R481&gt;0),IF($F481="F",IF(SUM($Q481,$R481)&lt;=35,1.33*($Q481+$R481)-0.013*POWER(($Q481+$R481),2)-2.5,0.546*($Q481+$R481)+9.7),1.21*($Q481+$R481)-0.008*POWER(($Q481+$R481),2)-VLOOKUP($G481,Ages!$A$12:$AD$19,30,0)),"")</f>
        <v/>
      </c>
      <c r="T481" s="18"/>
      <c r="X481" s="21" t="str">
        <f t="shared" si="23"/>
        <v xml:space="preserve"> </v>
      </c>
      <c r="AA481" s="18"/>
      <c r="AB481" s="18"/>
      <c r="AC481" s="18"/>
    </row>
    <row r="482" spans="6:29" s="17" customFormat="1" x14ac:dyDescent="0.2">
      <c r="F482" s="18"/>
      <c r="H482" s="19"/>
      <c r="I482" s="19"/>
      <c r="J482" s="20" t="str">
        <f t="shared" si="21"/>
        <v xml:space="preserve"> </v>
      </c>
      <c r="K482" s="19"/>
      <c r="L482" s="19"/>
      <c r="M482" s="28" t="str">
        <f>IF($L482&gt;0,IF($F482="F",1.11*$L482+VLOOKUP($G482,Ages!$A$3:$AG$10,31,0),1.35*$L482+VLOOKUP($G482,Ages!$A$12:$AG$19,31,0)),"")</f>
        <v/>
      </c>
      <c r="N482" s="19"/>
      <c r="O482" s="19"/>
      <c r="P482" s="20" t="str">
        <f t="shared" si="22"/>
        <v/>
      </c>
      <c r="Q482" s="19"/>
      <c r="R482" s="19"/>
      <c r="S482" s="20" t="str">
        <f>IF(AND(Q482&gt;0,R482&gt;0),IF($F482="F",IF(SUM($Q482,$R482)&lt;=35,1.33*($Q482+$R482)-0.013*POWER(($Q482+$R482),2)-2.5,0.546*($Q482+$R482)+9.7),1.21*($Q482+$R482)-0.008*POWER(($Q482+$R482),2)-VLOOKUP($G482,Ages!$A$12:$AD$19,30,0)),"")</f>
        <v/>
      </c>
      <c r="T482" s="18"/>
      <c r="X482" s="21" t="str">
        <f t="shared" si="23"/>
        <v xml:space="preserve"> </v>
      </c>
      <c r="AA482" s="18"/>
      <c r="AB482" s="18"/>
      <c r="AC482" s="18"/>
    </row>
    <row r="483" spans="6:29" s="17" customFormat="1" x14ac:dyDescent="0.2">
      <c r="F483" s="18"/>
      <c r="H483" s="19"/>
      <c r="I483" s="19"/>
      <c r="J483" s="20" t="str">
        <f t="shared" si="21"/>
        <v xml:space="preserve"> </v>
      </c>
      <c r="K483" s="19"/>
      <c r="L483" s="19"/>
      <c r="M483" s="28" t="str">
        <f>IF($L483&gt;0,IF($F483="F",1.11*$L483+VLOOKUP($G483,Ages!$A$3:$AG$10,31,0),1.35*$L483+VLOOKUP($G483,Ages!$A$12:$AG$19,31,0)),"")</f>
        <v/>
      </c>
      <c r="N483" s="19"/>
      <c r="O483" s="19"/>
      <c r="P483" s="20" t="str">
        <f t="shared" si="22"/>
        <v/>
      </c>
      <c r="Q483" s="19"/>
      <c r="R483" s="19"/>
      <c r="S483" s="20" t="str">
        <f>IF(AND(Q483&gt;0,R483&gt;0),IF($F483="F",IF(SUM($Q483,$R483)&lt;=35,1.33*($Q483+$R483)-0.013*POWER(($Q483+$R483),2)-2.5,0.546*($Q483+$R483)+9.7),1.21*($Q483+$R483)-0.008*POWER(($Q483+$R483),2)-VLOOKUP($G483,Ages!$A$12:$AD$19,30,0)),"")</f>
        <v/>
      </c>
      <c r="T483" s="18"/>
      <c r="X483" s="21" t="str">
        <f t="shared" si="23"/>
        <v xml:space="preserve"> </v>
      </c>
      <c r="AA483" s="18"/>
      <c r="AB483" s="18"/>
      <c r="AC483" s="18"/>
    </row>
    <row r="484" spans="6:29" s="17" customFormat="1" x14ac:dyDescent="0.2">
      <c r="F484" s="18"/>
      <c r="H484" s="19"/>
      <c r="I484" s="19"/>
      <c r="J484" s="20" t="str">
        <f t="shared" si="21"/>
        <v xml:space="preserve"> </v>
      </c>
      <c r="K484" s="19"/>
      <c r="L484" s="19"/>
      <c r="M484" s="28" t="str">
        <f>IF($L484&gt;0,IF($F484="F",1.11*$L484+VLOOKUP($G484,Ages!$A$3:$AG$10,31,0),1.35*$L484+VLOOKUP($G484,Ages!$A$12:$AG$19,31,0)),"")</f>
        <v/>
      </c>
      <c r="N484" s="19"/>
      <c r="O484" s="19"/>
      <c r="P484" s="20" t="str">
        <f t="shared" si="22"/>
        <v/>
      </c>
      <c r="Q484" s="19"/>
      <c r="R484" s="19"/>
      <c r="S484" s="20" t="str">
        <f>IF(AND(Q484&gt;0,R484&gt;0),IF($F484="F",IF(SUM($Q484,$R484)&lt;=35,1.33*($Q484+$R484)-0.013*POWER(($Q484+$R484),2)-2.5,0.546*($Q484+$R484)+9.7),1.21*($Q484+$R484)-0.008*POWER(($Q484+$R484),2)-VLOOKUP($G484,Ages!$A$12:$AD$19,30,0)),"")</f>
        <v/>
      </c>
      <c r="T484" s="18"/>
      <c r="X484" s="21" t="str">
        <f t="shared" si="23"/>
        <v xml:space="preserve"> </v>
      </c>
      <c r="AA484" s="18"/>
      <c r="AB484" s="18"/>
      <c r="AC484" s="18"/>
    </row>
    <row r="485" spans="6:29" s="17" customFormat="1" x14ac:dyDescent="0.2">
      <c r="F485" s="18"/>
      <c r="H485" s="19"/>
      <c r="I485" s="19"/>
      <c r="J485" s="20" t="str">
        <f t="shared" si="21"/>
        <v xml:space="preserve"> </v>
      </c>
      <c r="K485" s="19"/>
      <c r="L485" s="19"/>
      <c r="M485" s="28" t="str">
        <f>IF($L485&gt;0,IF($F485="F",1.11*$L485+VLOOKUP($G485,Ages!$A$3:$AG$10,31,0),1.35*$L485+VLOOKUP($G485,Ages!$A$12:$AG$19,31,0)),"")</f>
        <v/>
      </c>
      <c r="N485" s="19"/>
      <c r="O485" s="19"/>
      <c r="P485" s="20" t="str">
        <f t="shared" si="22"/>
        <v/>
      </c>
      <c r="Q485" s="19"/>
      <c r="R485" s="19"/>
      <c r="S485" s="20" t="str">
        <f>IF(AND(Q485&gt;0,R485&gt;0),IF($F485="F",IF(SUM($Q485,$R485)&lt;=35,1.33*($Q485+$R485)-0.013*POWER(($Q485+$R485),2)-2.5,0.546*($Q485+$R485)+9.7),1.21*($Q485+$R485)-0.008*POWER(($Q485+$R485),2)-VLOOKUP($G485,Ages!$A$12:$AD$19,30,0)),"")</f>
        <v/>
      </c>
      <c r="T485" s="18"/>
      <c r="X485" s="21" t="str">
        <f t="shared" si="23"/>
        <v xml:space="preserve"> </v>
      </c>
      <c r="AA485" s="18"/>
      <c r="AB485" s="18"/>
      <c r="AC485" s="18"/>
    </row>
    <row r="486" spans="6:29" s="17" customFormat="1" x14ac:dyDescent="0.2">
      <c r="F486" s="18"/>
      <c r="H486" s="19"/>
      <c r="I486" s="19"/>
      <c r="J486" s="20" t="str">
        <f t="shared" si="21"/>
        <v xml:space="preserve"> </v>
      </c>
      <c r="K486" s="19"/>
      <c r="L486" s="19"/>
      <c r="M486" s="28" t="str">
        <f>IF($L486&gt;0,IF($F486="F",1.11*$L486+VLOOKUP($G486,Ages!$A$3:$AG$10,31,0),1.35*$L486+VLOOKUP($G486,Ages!$A$12:$AG$19,31,0)),"")</f>
        <v/>
      </c>
      <c r="N486" s="19"/>
      <c r="O486" s="19"/>
      <c r="P486" s="20" t="str">
        <f t="shared" si="22"/>
        <v/>
      </c>
      <c r="Q486" s="19"/>
      <c r="R486" s="19"/>
      <c r="S486" s="20" t="str">
        <f>IF(AND(Q486&gt;0,R486&gt;0),IF($F486="F",IF(SUM($Q486,$R486)&lt;=35,1.33*($Q486+$R486)-0.013*POWER(($Q486+$R486),2)-2.5,0.546*($Q486+$R486)+9.7),1.21*($Q486+$R486)-0.008*POWER(($Q486+$R486),2)-VLOOKUP($G486,Ages!$A$12:$AD$19,30,0)),"")</f>
        <v/>
      </c>
      <c r="T486" s="18"/>
      <c r="X486" s="21" t="str">
        <f t="shared" si="23"/>
        <v xml:space="preserve"> </v>
      </c>
      <c r="AA486" s="18"/>
      <c r="AB486" s="18"/>
      <c r="AC486" s="18"/>
    </row>
    <row r="487" spans="6:29" s="17" customFormat="1" x14ac:dyDescent="0.2">
      <c r="F487" s="18"/>
      <c r="H487" s="19"/>
      <c r="I487" s="19"/>
      <c r="J487" s="20" t="str">
        <f t="shared" si="21"/>
        <v xml:space="preserve"> </v>
      </c>
      <c r="K487" s="19"/>
      <c r="L487" s="19"/>
      <c r="M487" s="28" t="str">
        <f>IF($L487&gt;0,IF($F487="F",1.11*$L487+VLOOKUP($G487,Ages!$A$3:$AG$10,31,0),1.35*$L487+VLOOKUP($G487,Ages!$A$12:$AG$19,31,0)),"")</f>
        <v/>
      </c>
      <c r="N487" s="19"/>
      <c r="O487" s="19"/>
      <c r="P487" s="20" t="str">
        <f t="shared" si="22"/>
        <v/>
      </c>
      <c r="Q487" s="19"/>
      <c r="R487" s="19"/>
      <c r="S487" s="20" t="str">
        <f>IF(AND(Q487&gt;0,R487&gt;0),IF($F487="F",IF(SUM($Q487,$R487)&lt;=35,1.33*($Q487+$R487)-0.013*POWER(($Q487+$R487),2)-2.5,0.546*($Q487+$R487)+9.7),1.21*($Q487+$R487)-0.008*POWER(($Q487+$R487),2)-VLOOKUP($G487,Ages!$A$12:$AD$19,30,0)),"")</f>
        <v/>
      </c>
      <c r="T487" s="18"/>
      <c r="X487" s="21" t="str">
        <f t="shared" si="23"/>
        <v xml:space="preserve"> </v>
      </c>
      <c r="AA487" s="18"/>
      <c r="AB487" s="18"/>
      <c r="AC487" s="18"/>
    </row>
    <row r="488" spans="6:29" s="17" customFormat="1" x14ac:dyDescent="0.2">
      <c r="F488" s="18"/>
      <c r="H488" s="19"/>
      <c r="I488" s="19"/>
      <c r="J488" s="20" t="str">
        <f t="shared" si="21"/>
        <v xml:space="preserve"> </v>
      </c>
      <c r="K488" s="19"/>
      <c r="L488" s="19"/>
      <c r="M488" s="28" t="str">
        <f>IF($L488&gt;0,IF($F488="F",1.11*$L488+VLOOKUP($G488,Ages!$A$3:$AG$10,31,0),1.35*$L488+VLOOKUP($G488,Ages!$A$12:$AG$19,31,0)),"")</f>
        <v/>
      </c>
      <c r="N488" s="19"/>
      <c r="O488" s="19"/>
      <c r="P488" s="20" t="str">
        <f t="shared" si="22"/>
        <v/>
      </c>
      <c r="Q488" s="19"/>
      <c r="R488" s="19"/>
      <c r="S488" s="20" t="str">
        <f>IF(AND(Q488&gt;0,R488&gt;0),IF($F488="F",IF(SUM($Q488,$R488)&lt;=35,1.33*($Q488+$R488)-0.013*POWER(($Q488+$R488),2)-2.5,0.546*($Q488+$R488)+9.7),1.21*($Q488+$R488)-0.008*POWER(($Q488+$R488),2)-VLOOKUP($G488,Ages!$A$12:$AD$19,30,0)),"")</f>
        <v/>
      </c>
      <c r="T488" s="18"/>
      <c r="X488" s="21" t="str">
        <f t="shared" si="23"/>
        <v xml:space="preserve"> </v>
      </c>
      <c r="AA488" s="18"/>
      <c r="AB488" s="18"/>
      <c r="AC488" s="18"/>
    </row>
    <row r="489" spans="6:29" s="17" customFormat="1" x14ac:dyDescent="0.2">
      <c r="F489" s="18"/>
      <c r="H489" s="19"/>
      <c r="I489" s="19"/>
      <c r="J489" s="20" t="str">
        <f t="shared" si="21"/>
        <v xml:space="preserve"> </v>
      </c>
      <c r="K489" s="19"/>
      <c r="L489" s="19"/>
      <c r="M489" s="28" t="str">
        <f>IF($L489&gt;0,IF($F489="F",1.11*$L489+VLOOKUP($G489,Ages!$A$3:$AG$10,31,0),1.35*$L489+VLOOKUP($G489,Ages!$A$12:$AG$19,31,0)),"")</f>
        <v/>
      </c>
      <c r="N489" s="19"/>
      <c r="O489" s="19"/>
      <c r="P489" s="20" t="str">
        <f t="shared" si="22"/>
        <v/>
      </c>
      <c r="Q489" s="19"/>
      <c r="R489" s="19"/>
      <c r="S489" s="20" t="str">
        <f>IF(AND(Q489&gt;0,R489&gt;0),IF($F489="F",IF(SUM($Q489,$R489)&lt;=35,1.33*($Q489+$R489)-0.013*POWER(($Q489+$R489),2)-2.5,0.546*($Q489+$R489)+9.7),1.21*($Q489+$R489)-0.008*POWER(($Q489+$R489),2)-VLOOKUP($G489,Ages!$A$12:$AD$19,30,0)),"")</f>
        <v/>
      </c>
      <c r="T489" s="18"/>
      <c r="X489" s="21" t="str">
        <f t="shared" si="23"/>
        <v xml:space="preserve"> </v>
      </c>
      <c r="AA489" s="18"/>
      <c r="AB489" s="18"/>
      <c r="AC489" s="18"/>
    </row>
    <row r="490" spans="6:29" s="17" customFormat="1" x14ac:dyDescent="0.2">
      <c r="F490" s="18"/>
      <c r="H490" s="19"/>
      <c r="I490" s="19"/>
      <c r="J490" s="20" t="str">
        <f t="shared" si="21"/>
        <v xml:space="preserve"> </v>
      </c>
      <c r="K490" s="19"/>
      <c r="L490" s="19"/>
      <c r="M490" s="28" t="str">
        <f>IF($L490&gt;0,IF($F490="F",1.11*$L490+VLOOKUP($G490,Ages!$A$3:$AG$10,31,0),1.35*$L490+VLOOKUP($G490,Ages!$A$12:$AG$19,31,0)),"")</f>
        <v/>
      </c>
      <c r="N490" s="19"/>
      <c r="O490" s="19"/>
      <c r="P490" s="20" t="str">
        <f t="shared" si="22"/>
        <v/>
      </c>
      <c r="Q490" s="19"/>
      <c r="R490" s="19"/>
      <c r="S490" s="20" t="str">
        <f>IF(AND(Q490&gt;0,R490&gt;0),IF($F490="F",IF(SUM($Q490,$R490)&lt;=35,1.33*($Q490+$R490)-0.013*POWER(($Q490+$R490),2)-2.5,0.546*($Q490+$R490)+9.7),1.21*($Q490+$R490)-0.008*POWER(($Q490+$R490),2)-VLOOKUP($G490,Ages!$A$12:$AD$19,30,0)),"")</f>
        <v/>
      </c>
      <c r="T490" s="18"/>
      <c r="X490" s="21" t="str">
        <f t="shared" si="23"/>
        <v xml:space="preserve"> </v>
      </c>
      <c r="AA490" s="18"/>
      <c r="AB490" s="18"/>
      <c r="AC490" s="18"/>
    </row>
    <row r="491" spans="6:29" s="17" customFormat="1" x14ac:dyDescent="0.2">
      <c r="F491" s="18"/>
      <c r="H491" s="19"/>
      <c r="I491" s="19"/>
      <c r="J491" s="20" t="str">
        <f t="shared" si="21"/>
        <v xml:space="preserve"> </v>
      </c>
      <c r="K491" s="19"/>
      <c r="L491" s="19"/>
      <c r="M491" s="28" t="str">
        <f>IF($L491&gt;0,IF($F491="F",1.11*$L491+VLOOKUP($G491,Ages!$A$3:$AG$10,31,0),1.35*$L491+VLOOKUP($G491,Ages!$A$12:$AG$19,31,0)),"")</f>
        <v/>
      </c>
      <c r="N491" s="19"/>
      <c r="O491" s="19"/>
      <c r="P491" s="20" t="str">
        <f t="shared" si="22"/>
        <v/>
      </c>
      <c r="Q491" s="19"/>
      <c r="R491" s="19"/>
      <c r="S491" s="20" t="str">
        <f>IF(AND(Q491&gt;0,R491&gt;0),IF($F491="F",IF(SUM($Q491,$R491)&lt;=35,1.33*($Q491+$R491)-0.013*POWER(($Q491+$R491),2)-2.5,0.546*($Q491+$R491)+9.7),1.21*($Q491+$R491)-0.008*POWER(($Q491+$R491),2)-VLOOKUP($G491,Ages!$A$12:$AD$19,30,0)),"")</f>
        <v/>
      </c>
      <c r="T491" s="18"/>
      <c r="X491" s="21" t="str">
        <f t="shared" si="23"/>
        <v xml:space="preserve"> </v>
      </c>
      <c r="AA491" s="18"/>
      <c r="AB491" s="18"/>
      <c r="AC491" s="18"/>
    </row>
    <row r="492" spans="6:29" s="17" customFormat="1" x14ac:dyDescent="0.2">
      <c r="F492" s="18"/>
      <c r="H492" s="19"/>
      <c r="I492" s="19"/>
      <c r="J492" s="20" t="str">
        <f t="shared" si="21"/>
        <v xml:space="preserve"> </v>
      </c>
      <c r="K492" s="19"/>
      <c r="L492" s="19"/>
      <c r="M492" s="28" t="str">
        <f>IF($L492&gt;0,IF($F492="F",1.11*$L492+VLOOKUP($G492,Ages!$A$3:$AG$10,31,0),1.35*$L492+VLOOKUP($G492,Ages!$A$12:$AG$19,31,0)),"")</f>
        <v/>
      </c>
      <c r="N492" s="19"/>
      <c r="O492" s="19"/>
      <c r="P492" s="20" t="str">
        <f t="shared" si="22"/>
        <v/>
      </c>
      <c r="Q492" s="19"/>
      <c r="R492" s="19"/>
      <c r="S492" s="20" t="str">
        <f>IF(AND(Q492&gt;0,R492&gt;0),IF($F492="F",IF(SUM($Q492,$R492)&lt;=35,1.33*($Q492+$R492)-0.013*POWER(($Q492+$R492),2)-2.5,0.546*($Q492+$R492)+9.7),1.21*($Q492+$R492)-0.008*POWER(($Q492+$R492),2)-VLOOKUP($G492,Ages!$A$12:$AD$19,30,0)),"")</f>
        <v/>
      </c>
      <c r="T492" s="18"/>
      <c r="X492" s="21" t="str">
        <f t="shared" si="23"/>
        <v xml:space="preserve"> </v>
      </c>
      <c r="AA492" s="18"/>
      <c r="AB492" s="18"/>
      <c r="AC492" s="18"/>
    </row>
    <row r="493" spans="6:29" s="17" customFormat="1" x14ac:dyDescent="0.2">
      <c r="F493" s="18"/>
      <c r="H493" s="19"/>
      <c r="I493" s="19"/>
      <c r="J493" s="20" t="str">
        <f t="shared" si="21"/>
        <v xml:space="preserve"> </v>
      </c>
      <c r="K493" s="19"/>
      <c r="L493" s="19"/>
      <c r="M493" s="28" t="str">
        <f>IF($L493&gt;0,IF($F493="F",1.11*$L493+VLOOKUP($G493,Ages!$A$3:$AG$10,31,0),1.35*$L493+VLOOKUP($G493,Ages!$A$12:$AG$19,31,0)),"")</f>
        <v/>
      </c>
      <c r="N493" s="19"/>
      <c r="O493" s="19"/>
      <c r="P493" s="20" t="str">
        <f t="shared" si="22"/>
        <v/>
      </c>
      <c r="Q493" s="19"/>
      <c r="R493" s="19"/>
      <c r="S493" s="20" t="str">
        <f>IF(AND(Q493&gt;0,R493&gt;0),IF($F493="F",IF(SUM($Q493,$R493)&lt;=35,1.33*($Q493+$R493)-0.013*POWER(($Q493+$R493),2)-2.5,0.546*($Q493+$R493)+9.7),1.21*($Q493+$R493)-0.008*POWER(($Q493+$R493),2)-VLOOKUP($G493,Ages!$A$12:$AD$19,30,0)),"")</f>
        <v/>
      </c>
      <c r="T493" s="18"/>
      <c r="X493" s="21" t="str">
        <f t="shared" si="23"/>
        <v xml:space="preserve"> </v>
      </c>
      <c r="AA493" s="18"/>
      <c r="AB493" s="18"/>
      <c r="AC493" s="18"/>
    </row>
    <row r="494" spans="6:29" s="17" customFormat="1" x14ac:dyDescent="0.2">
      <c r="F494" s="18"/>
      <c r="H494" s="19"/>
      <c r="I494" s="19"/>
      <c r="J494" s="20" t="str">
        <f t="shared" si="21"/>
        <v xml:space="preserve"> </v>
      </c>
      <c r="K494" s="19"/>
      <c r="L494" s="19"/>
      <c r="M494" s="28" t="str">
        <f>IF($L494&gt;0,IF($F494="F",1.11*$L494+VLOOKUP($G494,Ages!$A$3:$AG$10,31,0),1.35*$L494+VLOOKUP($G494,Ages!$A$12:$AG$19,31,0)),"")</f>
        <v/>
      </c>
      <c r="N494" s="19"/>
      <c r="O494" s="19"/>
      <c r="P494" s="20" t="str">
        <f t="shared" si="22"/>
        <v/>
      </c>
      <c r="Q494" s="19"/>
      <c r="R494" s="19"/>
      <c r="S494" s="20" t="str">
        <f>IF(AND(Q494&gt;0,R494&gt;0),IF($F494="F",IF(SUM($Q494,$R494)&lt;=35,1.33*($Q494+$R494)-0.013*POWER(($Q494+$R494),2)-2.5,0.546*($Q494+$R494)+9.7),1.21*($Q494+$R494)-0.008*POWER(($Q494+$R494),2)-VLOOKUP($G494,Ages!$A$12:$AD$19,30,0)),"")</f>
        <v/>
      </c>
      <c r="T494" s="18"/>
      <c r="X494" s="21" t="str">
        <f t="shared" si="23"/>
        <v xml:space="preserve"> </v>
      </c>
      <c r="AA494" s="18"/>
      <c r="AB494" s="18"/>
      <c r="AC494" s="18"/>
    </row>
    <row r="495" spans="6:29" s="17" customFormat="1" x14ac:dyDescent="0.2">
      <c r="F495" s="18"/>
      <c r="H495" s="19"/>
      <c r="I495" s="19"/>
      <c r="J495" s="20" t="str">
        <f t="shared" si="21"/>
        <v xml:space="preserve"> </v>
      </c>
      <c r="K495" s="19"/>
      <c r="L495" s="19"/>
      <c r="M495" s="28" t="str">
        <f>IF($L495&gt;0,IF($F495="F",1.11*$L495+VLOOKUP($G495,Ages!$A$3:$AG$10,31,0),1.35*$L495+VLOOKUP($G495,Ages!$A$12:$AG$19,31,0)),"")</f>
        <v/>
      </c>
      <c r="N495" s="19"/>
      <c r="O495" s="19"/>
      <c r="P495" s="20" t="str">
        <f t="shared" si="22"/>
        <v/>
      </c>
      <c r="Q495" s="19"/>
      <c r="R495" s="19"/>
      <c r="S495" s="20" t="str">
        <f>IF(AND(Q495&gt;0,R495&gt;0),IF($F495="F",IF(SUM($Q495,$R495)&lt;=35,1.33*($Q495+$R495)-0.013*POWER(($Q495+$R495),2)-2.5,0.546*($Q495+$R495)+9.7),1.21*($Q495+$R495)-0.008*POWER(($Q495+$R495),2)-VLOOKUP($G495,Ages!$A$12:$AD$19,30,0)),"")</f>
        <v/>
      </c>
      <c r="T495" s="18"/>
      <c r="X495" s="21" t="str">
        <f t="shared" si="23"/>
        <v xml:space="preserve"> </v>
      </c>
      <c r="AA495" s="18"/>
      <c r="AB495" s="18"/>
      <c r="AC495" s="18"/>
    </row>
    <row r="496" spans="6:29" s="17" customFormat="1" x14ac:dyDescent="0.2">
      <c r="F496" s="18"/>
      <c r="H496" s="19"/>
      <c r="I496" s="19"/>
      <c r="J496" s="20" t="str">
        <f t="shared" si="21"/>
        <v xml:space="preserve"> </v>
      </c>
      <c r="K496" s="19"/>
      <c r="L496" s="19"/>
      <c r="M496" s="28" t="str">
        <f>IF($L496&gt;0,IF($F496="F",1.11*$L496+VLOOKUP($G496,Ages!$A$3:$AG$10,31,0),1.35*$L496+VLOOKUP($G496,Ages!$A$12:$AG$19,31,0)),"")</f>
        <v/>
      </c>
      <c r="N496" s="19"/>
      <c r="O496" s="19"/>
      <c r="P496" s="20" t="str">
        <f t="shared" si="22"/>
        <v/>
      </c>
      <c r="Q496" s="19"/>
      <c r="R496" s="19"/>
      <c r="S496" s="20" t="str">
        <f>IF(AND(Q496&gt;0,R496&gt;0),IF($F496="F",IF(SUM($Q496,$R496)&lt;=35,1.33*($Q496+$R496)-0.013*POWER(($Q496+$R496),2)-2.5,0.546*($Q496+$R496)+9.7),1.21*($Q496+$R496)-0.008*POWER(($Q496+$R496),2)-VLOOKUP($G496,Ages!$A$12:$AD$19,30,0)),"")</f>
        <v/>
      </c>
      <c r="T496" s="18"/>
      <c r="X496" s="21" t="str">
        <f t="shared" si="23"/>
        <v xml:space="preserve"> </v>
      </c>
      <c r="AA496" s="18"/>
      <c r="AB496" s="18"/>
      <c r="AC496" s="18"/>
    </row>
    <row r="497" spans="6:29" s="17" customFormat="1" x14ac:dyDescent="0.2">
      <c r="F497" s="18"/>
      <c r="H497" s="19"/>
      <c r="I497" s="19"/>
      <c r="J497" s="20" t="str">
        <f t="shared" si="21"/>
        <v xml:space="preserve"> </v>
      </c>
      <c r="K497" s="19"/>
      <c r="L497" s="19"/>
      <c r="M497" s="28" t="str">
        <f>IF($L497&gt;0,IF($F497="F",1.11*$L497+VLOOKUP($G497,Ages!$A$3:$AG$10,31,0),1.35*$L497+VLOOKUP($G497,Ages!$A$12:$AG$19,31,0)),"")</f>
        <v/>
      </c>
      <c r="N497" s="19"/>
      <c r="O497" s="19"/>
      <c r="P497" s="20" t="str">
        <f t="shared" si="22"/>
        <v/>
      </c>
      <c r="Q497" s="19"/>
      <c r="R497" s="19"/>
      <c r="S497" s="20" t="str">
        <f>IF(AND(Q497&gt;0,R497&gt;0),IF($F497="F",IF(SUM($Q497,$R497)&lt;=35,1.33*($Q497+$R497)-0.013*POWER(($Q497+$R497),2)-2.5,0.546*($Q497+$R497)+9.7),1.21*($Q497+$R497)-0.008*POWER(($Q497+$R497),2)-VLOOKUP($G497,Ages!$A$12:$AD$19,30,0)),"")</f>
        <v/>
      </c>
      <c r="T497" s="18"/>
      <c r="X497" s="21" t="str">
        <f t="shared" si="23"/>
        <v xml:space="preserve"> </v>
      </c>
      <c r="AA497" s="18"/>
      <c r="AB497" s="18"/>
      <c r="AC497" s="18"/>
    </row>
    <row r="498" spans="6:29" s="17" customFormat="1" x14ac:dyDescent="0.2">
      <c r="F498" s="18"/>
      <c r="H498" s="19"/>
      <c r="I498" s="19"/>
      <c r="J498" s="20" t="str">
        <f t="shared" si="21"/>
        <v xml:space="preserve"> </v>
      </c>
      <c r="K498" s="19"/>
      <c r="L498" s="19"/>
      <c r="M498" s="28" t="str">
        <f>IF($L498&gt;0,IF($F498="F",1.11*$L498+VLOOKUP($G498,Ages!$A$3:$AG$10,31,0),1.35*$L498+VLOOKUP($G498,Ages!$A$12:$AG$19,31,0)),"")</f>
        <v/>
      </c>
      <c r="N498" s="19"/>
      <c r="O498" s="19"/>
      <c r="P498" s="20" t="str">
        <f t="shared" si="22"/>
        <v/>
      </c>
      <c r="Q498" s="19"/>
      <c r="R498" s="19"/>
      <c r="S498" s="20" t="str">
        <f>IF(AND(Q498&gt;0,R498&gt;0),IF($F498="F",IF(SUM($Q498,$R498)&lt;=35,1.33*($Q498+$R498)-0.013*POWER(($Q498+$R498),2)-2.5,0.546*($Q498+$R498)+9.7),1.21*($Q498+$R498)-0.008*POWER(($Q498+$R498),2)-VLOOKUP($G498,Ages!$A$12:$AD$19,30,0)),"")</f>
        <v/>
      </c>
      <c r="T498" s="18"/>
      <c r="X498" s="21" t="str">
        <f t="shared" si="23"/>
        <v xml:space="preserve"> </v>
      </c>
      <c r="AA498" s="18"/>
      <c r="AB498" s="18"/>
      <c r="AC498" s="18"/>
    </row>
    <row r="499" spans="6:29" s="17" customFormat="1" x14ac:dyDescent="0.2">
      <c r="F499" s="18"/>
      <c r="H499" s="19"/>
      <c r="I499" s="19"/>
      <c r="J499" s="20" t="str">
        <f t="shared" si="21"/>
        <v xml:space="preserve"> </v>
      </c>
      <c r="K499" s="19"/>
      <c r="L499" s="19"/>
      <c r="M499" s="28" t="str">
        <f>IF($L499&gt;0,IF($F499="F",1.11*$L499+VLOOKUP($G499,Ages!$A$3:$AG$10,31,0),1.35*$L499+VLOOKUP($G499,Ages!$A$12:$AG$19,31,0)),"")</f>
        <v/>
      </c>
      <c r="N499" s="19"/>
      <c r="O499" s="19"/>
      <c r="P499" s="20" t="str">
        <f t="shared" si="22"/>
        <v/>
      </c>
      <c r="Q499" s="19"/>
      <c r="R499" s="19"/>
      <c r="S499" s="20" t="str">
        <f>IF(AND(Q499&gt;0,R499&gt;0),IF($F499="F",IF(SUM($Q499,$R499)&lt;=35,1.33*($Q499+$R499)-0.013*POWER(($Q499+$R499),2)-2.5,0.546*($Q499+$R499)+9.7),1.21*($Q499+$R499)-0.008*POWER(($Q499+$R499),2)-VLOOKUP($G499,Ages!$A$12:$AD$19,30,0)),"")</f>
        <v/>
      </c>
      <c r="T499" s="18"/>
      <c r="X499" s="21" t="str">
        <f t="shared" si="23"/>
        <v xml:space="preserve"> </v>
      </c>
      <c r="AA499" s="18"/>
      <c r="AB499" s="18"/>
      <c r="AC499" s="18"/>
    </row>
    <row r="500" spans="6:29" s="17" customFormat="1" x14ac:dyDescent="0.2">
      <c r="F500" s="18"/>
      <c r="H500" s="19"/>
      <c r="I500" s="19"/>
      <c r="J500" s="20" t="str">
        <f t="shared" si="21"/>
        <v xml:space="preserve"> </v>
      </c>
      <c r="K500" s="19"/>
      <c r="L500" s="19"/>
      <c r="M500" s="28" t="str">
        <f>IF($L500&gt;0,IF($F500="F",1.11*$L500+VLOOKUP($G500,Ages!$A$3:$AG$10,31,0),1.35*$L500+VLOOKUP($G500,Ages!$A$12:$AG$19,31,0)),"")</f>
        <v/>
      </c>
      <c r="N500" s="19"/>
      <c r="O500" s="19"/>
      <c r="P500" s="20" t="str">
        <f t="shared" si="22"/>
        <v/>
      </c>
      <c r="Q500" s="19"/>
      <c r="R500" s="19"/>
      <c r="S500" s="20" t="str">
        <f>IF(AND(Q500&gt;0,R500&gt;0),IF($F500="F",IF(SUM($Q500,$R500)&lt;=35,1.33*($Q500+$R500)-0.013*POWER(($Q500+$R500),2)-2.5,0.546*($Q500+$R500)+9.7),1.21*($Q500+$R500)-0.008*POWER(($Q500+$R500),2)-VLOOKUP($G500,Ages!$A$12:$AD$19,30,0)),"")</f>
        <v/>
      </c>
      <c r="T500" s="18"/>
      <c r="X500" s="21" t="str">
        <f t="shared" si="23"/>
        <v xml:space="preserve"> </v>
      </c>
      <c r="AA500" s="18"/>
      <c r="AB500" s="18"/>
      <c r="AC500" s="18"/>
    </row>
    <row r="501" spans="6:29" s="17" customFormat="1" x14ac:dyDescent="0.2">
      <c r="F501" s="18"/>
      <c r="H501" s="19"/>
      <c r="I501" s="19"/>
      <c r="J501" s="20" t="str">
        <f t="shared" si="21"/>
        <v xml:space="preserve"> </v>
      </c>
      <c r="K501" s="19"/>
      <c r="L501" s="19"/>
      <c r="M501" s="28" t="str">
        <f>IF($L501&gt;0,IF($F501="F",1.11*$L501+VLOOKUP($G501,Ages!$A$3:$AG$10,31,0),1.35*$L501+VLOOKUP($G501,Ages!$A$12:$AG$19,31,0)),"")</f>
        <v/>
      </c>
      <c r="N501" s="19"/>
      <c r="O501" s="19"/>
      <c r="P501" s="20" t="str">
        <f t="shared" si="22"/>
        <v/>
      </c>
      <c r="Q501" s="19"/>
      <c r="R501" s="19"/>
      <c r="S501" s="20" t="str">
        <f>IF(AND(Q501&gt;0,R501&gt;0),IF($F501="F",IF(SUM($Q501,$R501)&lt;=35,1.33*($Q501+$R501)-0.013*POWER(($Q501+$R501),2)-2.5,0.546*($Q501+$R501)+9.7),1.21*($Q501+$R501)-0.008*POWER(($Q501+$R501),2)-VLOOKUP($G501,Ages!$A$12:$AD$19,30,0)),"")</f>
        <v/>
      </c>
      <c r="T501" s="18"/>
      <c r="X501" s="21" t="str">
        <f t="shared" si="23"/>
        <v xml:space="preserve"> </v>
      </c>
      <c r="AA501" s="18"/>
      <c r="AB501" s="18"/>
      <c r="AC501" s="18"/>
    </row>
    <row r="502" spans="6:29" s="17" customFormat="1" x14ac:dyDescent="0.2">
      <c r="F502" s="18"/>
      <c r="H502" s="19"/>
      <c r="I502" s="19"/>
      <c r="J502" s="20" t="str">
        <f t="shared" si="21"/>
        <v xml:space="preserve"> </v>
      </c>
      <c r="K502" s="19"/>
      <c r="L502" s="19"/>
      <c r="M502" s="28" t="str">
        <f>IF($L502&gt;0,IF($F502="F",1.11*$L502+VLOOKUP($G502,Ages!$A$3:$AG$10,31,0),1.35*$L502+VLOOKUP($G502,Ages!$A$12:$AG$19,31,0)),"")</f>
        <v/>
      </c>
      <c r="N502" s="19"/>
      <c r="O502" s="19"/>
      <c r="P502" s="20" t="str">
        <f t="shared" si="22"/>
        <v/>
      </c>
      <c r="Q502" s="19"/>
      <c r="R502" s="19"/>
      <c r="S502" s="20" t="str">
        <f>IF(AND(Q502&gt;0,R502&gt;0),IF($F502="F",IF(SUM($Q502,$R502)&lt;=35,1.33*($Q502+$R502)-0.013*POWER(($Q502+$R502),2)-2.5,0.546*($Q502+$R502)+9.7),1.21*($Q502+$R502)-0.008*POWER(($Q502+$R502),2)-VLOOKUP($G502,Ages!$A$12:$AD$19,30,0)),"")</f>
        <v/>
      </c>
      <c r="T502" s="18"/>
      <c r="X502" s="21" t="str">
        <f t="shared" si="23"/>
        <v xml:space="preserve"> </v>
      </c>
      <c r="AA502" s="18"/>
      <c r="AB502" s="18"/>
      <c r="AC502" s="18"/>
    </row>
    <row r="503" spans="6:29" s="17" customFormat="1" x14ac:dyDescent="0.2">
      <c r="F503" s="18"/>
      <c r="H503" s="19"/>
      <c r="I503" s="19"/>
      <c r="J503" s="20" t="str">
        <f t="shared" si="21"/>
        <v xml:space="preserve"> </v>
      </c>
      <c r="K503" s="19"/>
      <c r="L503" s="19"/>
      <c r="M503" s="28" t="str">
        <f>IF($L503&gt;0,IF($F503="F",1.11*$L503+VLOOKUP($G503,Ages!$A$3:$AG$10,31,0),1.35*$L503+VLOOKUP($G503,Ages!$A$12:$AG$19,31,0)),"")</f>
        <v/>
      </c>
      <c r="N503" s="19"/>
      <c r="O503" s="19"/>
      <c r="P503" s="20" t="str">
        <f t="shared" si="22"/>
        <v/>
      </c>
      <c r="Q503" s="19"/>
      <c r="R503" s="19"/>
      <c r="S503" s="20" t="str">
        <f>IF(AND(Q503&gt;0,R503&gt;0),IF($F503="F",IF(SUM($Q503,$R503)&lt;=35,1.33*($Q503+$R503)-0.013*POWER(($Q503+$R503),2)-2.5,0.546*($Q503+$R503)+9.7),1.21*($Q503+$R503)-0.008*POWER(($Q503+$R503),2)-VLOOKUP($G503,Ages!$A$12:$AD$19,30,0)),"")</f>
        <v/>
      </c>
      <c r="T503" s="18"/>
      <c r="X503" s="21" t="str">
        <f t="shared" si="23"/>
        <v xml:space="preserve"> </v>
      </c>
      <c r="AA503" s="18"/>
      <c r="AB503" s="18"/>
      <c r="AC503" s="18"/>
    </row>
    <row r="504" spans="6:29" s="17" customFormat="1" x14ac:dyDescent="0.2">
      <c r="F504" s="18"/>
      <c r="H504" s="19"/>
      <c r="I504" s="19"/>
      <c r="J504" s="20" t="str">
        <f t="shared" si="21"/>
        <v xml:space="preserve"> </v>
      </c>
      <c r="K504" s="19"/>
      <c r="L504" s="19"/>
      <c r="M504" s="28" t="str">
        <f>IF($L504&gt;0,IF($F504="F",1.11*$L504+VLOOKUP($G504,Ages!$A$3:$AG$10,31,0),1.35*$L504+VLOOKUP($G504,Ages!$A$12:$AG$19,31,0)),"")</f>
        <v/>
      </c>
      <c r="N504" s="19"/>
      <c r="O504" s="19"/>
      <c r="P504" s="20" t="str">
        <f t="shared" si="22"/>
        <v/>
      </c>
      <c r="Q504" s="19"/>
      <c r="R504" s="19"/>
      <c r="S504" s="20" t="str">
        <f>IF(AND(Q504&gt;0,R504&gt;0),IF($F504="F",IF(SUM($Q504,$R504)&lt;=35,1.33*($Q504+$R504)-0.013*POWER(($Q504+$R504),2)-2.5,0.546*($Q504+$R504)+9.7),1.21*($Q504+$R504)-0.008*POWER(($Q504+$R504),2)-VLOOKUP($G504,Ages!$A$12:$AD$19,30,0)),"")</f>
        <v/>
      </c>
      <c r="T504" s="18"/>
      <c r="X504" s="21" t="str">
        <f t="shared" si="23"/>
        <v xml:space="preserve"> </v>
      </c>
      <c r="AA504" s="18"/>
      <c r="AB504" s="18"/>
      <c r="AC504" s="18"/>
    </row>
    <row r="505" spans="6:29" s="17" customFormat="1" x14ac:dyDescent="0.2">
      <c r="F505" s="18"/>
      <c r="H505" s="19"/>
      <c r="I505" s="19"/>
      <c r="J505" s="20" t="str">
        <f t="shared" si="21"/>
        <v xml:space="preserve"> </v>
      </c>
      <c r="K505" s="19"/>
      <c r="L505" s="19"/>
      <c r="M505" s="28" t="str">
        <f>IF($L505&gt;0,IF($F505="F",1.11*$L505+VLOOKUP($G505,Ages!$A$3:$AG$10,31,0),1.35*$L505+VLOOKUP($G505,Ages!$A$12:$AG$19,31,0)),"")</f>
        <v/>
      </c>
      <c r="N505" s="19"/>
      <c r="O505" s="19"/>
      <c r="P505" s="20" t="str">
        <f t="shared" si="22"/>
        <v/>
      </c>
      <c r="Q505" s="19"/>
      <c r="R505" s="19"/>
      <c r="S505" s="20" t="str">
        <f>IF(AND(Q505&gt;0,R505&gt;0),IF($F505="F",IF(SUM($Q505,$R505)&lt;=35,1.33*($Q505+$R505)-0.013*POWER(($Q505+$R505),2)-2.5,0.546*($Q505+$R505)+9.7),1.21*($Q505+$R505)-0.008*POWER(($Q505+$R505),2)-VLOOKUP($G505,Ages!$A$12:$AD$19,30,0)),"")</f>
        <v/>
      </c>
      <c r="T505" s="18"/>
      <c r="X505" s="21" t="str">
        <f t="shared" si="23"/>
        <v xml:space="preserve"> </v>
      </c>
      <c r="AA505" s="18"/>
      <c r="AB505" s="18"/>
      <c r="AC505" s="18"/>
    </row>
    <row r="506" spans="6:29" s="17" customFormat="1" x14ac:dyDescent="0.2">
      <c r="F506" s="18"/>
      <c r="H506" s="19"/>
      <c r="I506" s="19"/>
      <c r="J506" s="20" t="str">
        <f t="shared" si="21"/>
        <v xml:space="preserve"> </v>
      </c>
      <c r="K506" s="19"/>
      <c r="L506" s="19"/>
      <c r="M506" s="28" t="str">
        <f>IF($L506&gt;0,IF($F506="F",1.11*$L506+VLOOKUP($G506,Ages!$A$3:$AG$10,31,0),1.35*$L506+VLOOKUP($G506,Ages!$A$12:$AG$19,31,0)),"")</f>
        <v/>
      </c>
      <c r="N506" s="19"/>
      <c r="O506" s="19"/>
      <c r="P506" s="20" t="str">
        <f t="shared" si="22"/>
        <v/>
      </c>
      <c r="Q506" s="19"/>
      <c r="R506" s="19"/>
      <c r="S506" s="20" t="str">
        <f>IF(AND(Q506&gt;0,R506&gt;0),IF($F506="F",IF(SUM($Q506,$R506)&lt;=35,1.33*($Q506+$R506)-0.013*POWER(($Q506+$R506),2)-2.5,0.546*($Q506+$R506)+9.7),1.21*($Q506+$R506)-0.008*POWER(($Q506+$R506),2)-VLOOKUP($G506,Ages!$A$12:$AD$19,30,0)),"")</f>
        <v/>
      </c>
      <c r="T506" s="18"/>
      <c r="X506" s="21" t="str">
        <f t="shared" si="23"/>
        <v xml:space="preserve"> </v>
      </c>
      <c r="AA506" s="18"/>
      <c r="AB506" s="18"/>
      <c r="AC506" s="18"/>
    </row>
    <row r="507" spans="6:29" s="17" customFormat="1" x14ac:dyDescent="0.2">
      <c r="F507" s="18"/>
      <c r="H507" s="19"/>
      <c r="I507" s="19"/>
      <c r="J507" s="20" t="str">
        <f t="shared" si="21"/>
        <v xml:space="preserve"> </v>
      </c>
      <c r="K507" s="19"/>
      <c r="L507" s="19"/>
      <c r="M507" s="28" t="str">
        <f>IF($L507&gt;0,IF($F507="F",1.11*$L507+VLOOKUP($G507,Ages!$A$3:$AG$10,31,0),1.35*$L507+VLOOKUP($G507,Ages!$A$12:$AG$19,31,0)),"")</f>
        <v/>
      </c>
      <c r="N507" s="19"/>
      <c r="O507" s="19"/>
      <c r="P507" s="20" t="str">
        <f t="shared" si="22"/>
        <v/>
      </c>
      <c r="Q507" s="19"/>
      <c r="R507" s="19"/>
      <c r="S507" s="20" t="str">
        <f>IF(AND(Q507&gt;0,R507&gt;0),IF($F507="F",IF(SUM($Q507,$R507)&lt;=35,1.33*($Q507+$R507)-0.013*POWER(($Q507+$R507),2)-2.5,0.546*($Q507+$R507)+9.7),1.21*($Q507+$R507)-0.008*POWER(($Q507+$R507),2)-VLOOKUP($G507,Ages!$A$12:$AD$19,30,0)),"")</f>
        <v/>
      </c>
      <c r="T507" s="18"/>
      <c r="X507" s="21" t="str">
        <f t="shared" si="23"/>
        <v xml:space="preserve"> </v>
      </c>
      <c r="AA507" s="18"/>
      <c r="AB507" s="18"/>
      <c r="AC507" s="18"/>
    </row>
    <row r="508" spans="6:29" s="17" customFormat="1" x14ac:dyDescent="0.2">
      <c r="F508" s="18"/>
      <c r="H508" s="19"/>
      <c r="I508" s="19"/>
      <c r="J508" s="20" t="str">
        <f t="shared" si="21"/>
        <v xml:space="preserve"> </v>
      </c>
      <c r="K508" s="19"/>
      <c r="L508" s="19"/>
      <c r="M508" s="28" t="str">
        <f>IF($L508&gt;0,IF($F508="F",1.11*$L508+VLOOKUP($G508,Ages!$A$3:$AG$10,31,0),1.35*$L508+VLOOKUP($G508,Ages!$A$12:$AG$19,31,0)),"")</f>
        <v/>
      </c>
      <c r="N508" s="19"/>
      <c r="O508" s="19"/>
      <c r="P508" s="20" t="str">
        <f t="shared" si="22"/>
        <v/>
      </c>
      <c r="Q508" s="19"/>
      <c r="R508" s="19"/>
      <c r="S508" s="20" t="str">
        <f>IF(AND(Q508&gt;0,R508&gt;0),IF($F508="F",IF(SUM($Q508,$R508)&lt;=35,1.33*($Q508+$R508)-0.013*POWER(($Q508+$R508),2)-2.5,0.546*($Q508+$R508)+9.7),1.21*($Q508+$R508)-0.008*POWER(($Q508+$R508),2)-VLOOKUP($G508,Ages!$A$12:$AD$19,30,0)),"")</f>
        <v/>
      </c>
      <c r="T508" s="18"/>
      <c r="X508" s="21" t="str">
        <f t="shared" si="23"/>
        <v xml:space="preserve"> </v>
      </c>
      <c r="AA508" s="18"/>
      <c r="AB508" s="18"/>
      <c r="AC508" s="18"/>
    </row>
    <row r="509" spans="6:29" s="17" customFormat="1" x14ac:dyDescent="0.2">
      <c r="F509" s="18"/>
      <c r="H509" s="19"/>
      <c r="I509" s="19"/>
      <c r="J509" s="20" t="str">
        <f t="shared" si="21"/>
        <v xml:space="preserve"> </v>
      </c>
      <c r="K509" s="19"/>
      <c r="L509" s="19"/>
      <c r="M509" s="28" t="str">
        <f>IF($L509&gt;0,IF($F509="F",1.11*$L509+VLOOKUP($G509,Ages!$A$3:$AG$10,31,0),1.35*$L509+VLOOKUP($G509,Ages!$A$12:$AG$19,31,0)),"")</f>
        <v/>
      </c>
      <c r="N509" s="19"/>
      <c r="O509" s="19"/>
      <c r="P509" s="20" t="str">
        <f t="shared" si="22"/>
        <v/>
      </c>
      <c r="Q509" s="19"/>
      <c r="R509" s="19"/>
      <c r="S509" s="20" t="str">
        <f>IF(AND(Q509&gt;0,R509&gt;0),IF($F509="F",IF(SUM($Q509,$R509)&lt;=35,1.33*($Q509+$R509)-0.013*POWER(($Q509+$R509),2)-2.5,0.546*($Q509+$R509)+9.7),1.21*($Q509+$R509)-0.008*POWER(($Q509+$R509),2)-VLOOKUP($G509,Ages!$A$12:$AD$19,30,0)),"")</f>
        <v/>
      </c>
      <c r="T509" s="18"/>
      <c r="X509" s="21" t="str">
        <f t="shared" si="23"/>
        <v xml:space="preserve"> </v>
      </c>
      <c r="AA509" s="18"/>
      <c r="AB509" s="18"/>
      <c r="AC509" s="18"/>
    </row>
    <row r="510" spans="6:29" s="17" customFormat="1" x14ac:dyDescent="0.2">
      <c r="F510" s="18"/>
      <c r="H510" s="19"/>
      <c r="I510" s="19"/>
      <c r="J510" s="20" t="str">
        <f t="shared" si="21"/>
        <v xml:space="preserve"> </v>
      </c>
      <c r="K510" s="19"/>
      <c r="L510" s="19"/>
      <c r="M510" s="28" t="str">
        <f>IF($L510&gt;0,IF($F510="F",1.11*$L510+VLOOKUP($G510,Ages!$A$3:$AG$10,31,0),1.35*$L510+VLOOKUP($G510,Ages!$A$12:$AG$19,31,0)),"")</f>
        <v/>
      </c>
      <c r="N510" s="19"/>
      <c r="O510" s="19"/>
      <c r="P510" s="20" t="str">
        <f t="shared" si="22"/>
        <v/>
      </c>
      <c r="Q510" s="19"/>
      <c r="R510" s="19"/>
      <c r="S510" s="20" t="str">
        <f>IF(AND(Q510&gt;0,R510&gt;0),IF($F510="F",IF(SUM($Q510,$R510)&lt;=35,1.33*($Q510+$R510)-0.013*POWER(($Q510+$R510),2)-2.5,0.546*($Q510+$R510)+9.7),1.21*($Q510+$R510)-0.008*POWER(($Q510+$R510),2)-VLOOKUP($G510,Ages!$A$12:$AD$19,30,0)),"")</f>
        <v/>
      </c>
      <c r="T510" s="18"/>
      <c r="X510" s="21" t="str">
        <f t="shared" si="23"/>
        <v xml:space="preserve"> </v>
      </c>
      <c r="AA510" s="18"/>
      <c r="AB510" s="18"/>
      <c r="AC510" s="18"/>
    </row>
    <row r="511" spans="6:29" s="17" customFormat="1" x14ac:dyDescent="0.2">
      <c r="F511" s="18"/>
      <c r="H511" s="19"/>
      <c r="I511" s="19"/>
      <c r="J511" s="20" t="str">
        <f t="shared" si="21"/>
        <v xml:space="preserve"> </v>
      </c>
      <c r="K511" s="19"/>
      <c r="L511" s="19"/>
      <c r="M511" s="28" t="str">
        <f>IF($L511&gt;0,IF($F511="F",1.11*$L511+VLOOKUP($G511,Ages!$A$3:$AG$10,31,0),1.35*$L511+VLOOKUP($G511,Ages!$A$12:$AG$19,31,0)),"")</f>
        <v/>
      </c>
      <c r="N511" s="19"/>
      <c r="O511" s="19"/>
      <c r="P511" s="20" t="str">
        <f t="shared" si="22"/>
        <v/>
      </c>
      <c r="Q511" s="19"/>
      <c r="R511" s="19"/>
      <c r="S511" s="20" t="str">
        <f>IF(AND(Q511&gt;0,R511&gt;0),IF($F511="F",IF(SUM($Q511,$R511)&lt;=35,1.33*($Q511+$R511)-0.013*POWER(($Q511+$R511),2)-2.5,0.546*($Q511+$R511)+9.7),1.21*($Q511+$R511)-0.008*POWER(($Q511+$R511),2)-VLOOKUP($G511,Ages!$A$12:$AD$19,30,0)),"")</f>
        <v/>
      </c>
      <c r="T511" s="18"/>
      <c r="X511" s="21" t="str">
        <f t="shared" si="23"/>
        <v xml:space="preserve"> </v>
      </c>
      <c r="AA511" s="18"/>
      <c r="AB511" s="18"/>
      <c r="AC511" s="18"/>
    </row>
    <row r="512" spans="6:29" s="17" customFormat="1" x14ac:dyDescent="0.2">
      <c r="F512" s="18"/>
      <c r="H512" s="19"/>
      <c r="I512" s="19"/>
      <c r="J512" s="20" t="str">
        <f t="shared" si="21"/>
        <v xml:space="preserve"> </v>
      </c>
      <c r="K512" s="19"/>
      <c r="L512" s="19"/>
      <c r="M512" s="28" t="str">
        <f>IF($L512&gt;0,IF($F512="F",1.11*$L512+VLOOKUP($G512,Ages!$A$3:$AG$10,31,0),1.35*$L512+VLOOKUP($G512,Ages!$A$12:$AG$19,31,0)),"")</f>
        <v/>
      </c>
      <c r="N512" s="19"/>
      <c r="O512" s="19"/>
      <c r="P512" s="20" t="str">
        <f t="shared" si="22"/>
        <v/>
      </c>
      <c r="Q512" s="19"/>
      <c r="R512" s="19"/>
      <c r="S512" s="20" t="str">
        <f>IF(AND(Q512&gt;0,R512&gt;0),IF($F512="F",IF(SUM($Q512,$R512)&lt;=35,1.33*($Q512+$R512)-0.013*POWER(($Q512+$R512),2)-2.5,0.546*($Q512+$R512)+9.7),1.21*($Q512+$R512)-0.008*POWER(($Q512+$R512),2)-VLOOKUP($G512,Ages!$A$12:$AD$19,30,0)),"")</f>
        <v/>
      </c>
      <c r="T512" s="18"/>
      <c r="X512" s="21" t="str">
        <f t="shared" si="23"/>
        <v xml:space="preserve"> </v>
      </c>
      <c r="AA512" s="18"/>
      <c r="AB512" s="18"/>
      <c r="AC512" s="18"/>
    </row>
    <row r="513" spans="6:29" s="17" customFormat="1" x14ac:dyDescent="0.2">
      <c r="F513" s="18"/>
      <c r="H513" s="19"/>
      <c r="I513" s="19"/>
      <c r="J513" s="20" t="str">
        <f t="shared" si="21"/>
        <v xml:space="preserve"> </v>
      </c>
      <c r="K513" s="19"/>
      <c r="L513" s="19"/>
      <c r="M513" s="28" t="str">
        <f>IF($L513&gt;0,IF($F513="F",1.11*$L513+VLOOKUP($G513,Ages!$A$3:$AG$10,31,0),1.35*$L513+VLOOKUP($G513,Ages!$A$12:$AG$19,31,0)),"")</f>
        <v/>
      </c>
      <c r="N513" s="19"/>
      <c r="O513" s="19"/>
      <c r="P513" s="20" t="str">
        <f t="shared" si="22"/>
        <v/>
      </c>
      <c r="Q513" s="19"/>
      <c r="R513" s="19"/>
      <c r="S513" s="20" t="str">
        <f>IF(AND(Q513&gt;0,R513&gt;0),IF($F513="F",IF(SUM($Q513,$R513)&lt;=35,1.33*($Q513+$R513)-0.013*POWER(($Q513+$R513),2)-2.5,0.546*($Q513+$R513)+9.7),1.21*($Q513+$R513)-0.008*POWER(($Q513+$R513),2)-VLOOKUP($G513,Ages!$A$12:$AD$19,30,0)),"")</f>
        <v/>
      </c>
      <c r="T513" s="18"/>
      <c r="X513" s="21" t="str">
        <f t="shared" si="23"/>
        <v xml:space="preserve"> </v>
      </c>
      <c r="AA513" s="18"/>
      <c r="AB513" s="18"/>
      <c r="AC513" s="18"/>
    </row>
    <row r="514" spans="6:29" s="17" customFormat="1" x14ac:dyDescent="0.2">
      <c r="F514" s="18"/>
      <c r="H514" s="19"/>
      <c r="I514" s="19"/>
      <c r="J514" s="20" t="str">
        <f t="shared" si="21"/>
        <v xml:space="preserve"> </v>
      </c>
      <c r="K514" s="19"/>
      <c r="L514" s="19"/>
      <c r="M514" s="28" t="str">
        <f>IF($L514&gt;0,IF($F514="F",1.11*$L514+VLOOKUP($G514,Ages!$A$3:$AG$10,31,0),1.35*$L514+VLOOKUP($G514,Ages!$A$12:$AG$19,31,0)),"")</f>
        <v/>
      </c>
      <c r="N514" s="19"/>
      <c r="O514" s="19"/>
      <c r="P514" s="20" t="str">
        <f t="shared" si="22"/>
        <v/>
      </c>
      <c r="Q514" s="19"/>
      <c r="R514" s="19"/>
      <c r="S514" s="20" t="str">
        <f>IF(AND(Q514&gt;0,R514&gt;0),IF($F514="F",IF(SUM($Q514,$R514)&lt;=35,1.33*($Q514+$R514)-0.013*POWER(($Q514+$R514),2)-2.5,0.546*($Q514+$R514)+9.7),1.21*($Q514+$R514)-0.008*POWER(($Q514+$R514),2)-VLOOKUP($G514,Ages!$A$12:$AD$19,30,0)),"")</f>
        <v/>
      </c>
      <c r="T514" s="18"/>
      <c r="X514" s="21" t="str">
        <f t="shared" si="23"/>
        <v xml:space="preserve"> </v>
      </c>
      <c r="AA514" s="18"/>
      <c r="AB514" s="18"/>
      <c r="AC514" s="18"/>
    </row>
    <row r="515" spans="6:29" s="17" customFormat="1" x14ac:dyDescent="0.2">
      <c r="F515" s="18"/>
      <c r="H515" s="19"/>
      <c r="I515" s="19"/>
      <c r="J515" s="20" t="str">
        <f t="shared" si="21"/>
        <v xml:space="preserve"> </v>
      </c>
      <c r="K515" s="19"/>
      <c r="L515" s="19"/>
      <c r="M515" s="28" t="str">
        <f>IF($L515&gt;0,IF($F515="F",1.11*$L515+VLOOKUP($G515,Ages!$A$3:$AG$10,31,0),1.35*$L515+VLOOKUP($G515,Ages!$A$12:$AG$19,31,0)),"")</f>
        <v/>
      </c>
      <c r="N515" s="19"/>
      <c r="O515" s="19"/>
      <c r="P515" s="20" t="str">
        <f t="shared" si="22"/>
        <v/>
      </c>
      <c r="Q515" s="19"/>
      <c r="R515" s="19"/>
      <c r="S515" s="20" t="str">
        <f>IF(AND(Q515&gt;0,R515&gt;0),IF($F515="F",IF(SUM($Q515,$R515)&lt;=35,1.33*($Q515+$R515)-0.013*POWER(($Q515+$R515),2)-2.5,0.546*($Q515+$R515)+9.7),1.21*($Q515+$R515)-0.008*POWER(($Q515+$R515),2)-VLOOKUP($G515,Ages!$A$12:$AD$19,30,0)),"")</f>
        <v/>
      </c>
      <c r="T515" s="18"/>
      <c r="X515" s="21" t="str">
        <f t="shared" si="23"/>
        <v xml:space="preserve"> </v>
      </c>
      <c r="AA515" s="18"/>
      <c r="AB515" s="18"/>
      <c r="AC515" s="18"/>
    </row>
    <row r="516" spans="6:29" s="17" customFormat="1" x14ac:dyDescent="0.2">
      <c r="F516" s="18"/>
      <c r="H516" s="19"/>
      <c r="I516" s="19"/>
      <c r="J516" s="20" t="str">
        <f t="shared" si="21"/>
        <v xml:space="preserve"> </v>
      </c>
      <c r="K516" s="19"/>
      <c r="L516" s="19"/>
      <c r="M516" s="28" t="str">
        <f>IF($L516&gt;0,IF($F516="F",1.11*$L516+VLOOKUP($G516,Ages!$A$3:$AG$10,31,0),1.35*$L516+VLOOKUP($G516,Ages!$A$12:$AG$19,31,0)),"")</f>
        <v/>
      </c>
      <c r="N516" s="19"/>
      <c r="O516" s="19"/>
      <c r="P516" s="20" t="str">
        <f t="shared" si="22"/>
        <v/>
      </c>
      <c r="Q516" s="19"/>
      <c r="R516" s="19"/>
      <c r="S516" s="20" t="str">
        <f>IF(AND(Q516&gt;0,R516&gt;0),IF($F516="F",IF(SUM($Q516,$R516)&lt;=35,1.33*($Q516+$R516)-0.013*POWER(($Q516+$R516),2)-2.5,0.546*($Q516+$R516)+9.7),1.21*($Q516+$R516)-0.008*POWER(($Q516+$R516),2)-VLOOKUP($G516,Ages!$A$12:$AD$19,30,0)),"")</f>
        <v/>
      </c>
      <c r="T516" s="18"/>
      <c r="X516" s="21" t="str">
        <f t="shared" si="23"/>
        <v xml:space="preserve"> </v>
      </c>
      <c r="AA516" s="18"/>
      <c r="AB516" s="18"/>
      <c r="AC516" s="18"/>
    </row>
    <row r="517" spans="6:29" s="17" customFormat="1" x14ac:dyDescent="0.2">
      <c r="F517" s="18"/>
      <c r="H517" s="19"/>
      <c r="I517" s="19"/>
      <c r="J517" s="20" t="str">
        <f t="shared" si="21"/>
        <v xml:space="preserve"> </v>
      </c>
      <c r="K517" s="19"/>
      <c r="L517" s="19"/>
      <c r="M517" s="28" t="str">
        <f>IF($L517&gt;0,IF($F517="F",1.11*$L517+VLOOKUP($G517,Ages!$A$3:$AG$10,31,0),1.35*$L517+VLOOKUP($G517,Ages!$A$12:$AG$19,31,0)),"")</f>
        <v/>
      </c>
      <c r="N517" s="19"/>
      <c r="O517" s="19"/>
      <c r="P517" s="20" t="str">
        <f t="shared" si="22"/>
        <v/>
      </c>
      <c r="Q517" s="19"/>
      <c r="R517" s="19"/>
      <c r="S517" s="20" t="str">
        <f>IF(AND(Q517&gt;0,R517&gt;0),IF($F517="F",IF(SUM($Q517,$R517)&lt;=35,1.33*($Q517+$R517)-0.013*POWER(($Q517+$R517),2)-2.5,0.546*($Q517+$R517)+9.7),1.21*($Q517+$R517)-0.008*POWER(($Q517+$R517),2)-VLOOKUP($G517,Ages!$A$12:$AD$19,30,0)),"")</f>
        <v/>
      </c>
      <c r="T517" s="18"/>
      <c r="X517" s="21" t="str">
        <f t="shared" si="23"/>
        <v xml:space="preserve"> </v>
      </c>
      <c r="AA517" s="18"/>
      <c r="AB517" s="18"/>
      <c r="AC517" s="18"/>
    </row>
    <row r="518" spans="6:29" s="17" customFormat="1" x14ac:dyDescent="0.2">
      <c r="F518" s="18"/>
      <c r="H518" s="19"/>
      <c r="I518" s="19"/>
      <c r="J518" s="20" t="str">
        <f t="shared" si="21"/>
        <v xml:space="preserve"> </v>
      </c>
      <c r="K518" s="19"/>
      <c r="L518" s="19"/>
      <c r="M518" s="28" t="str">
        <f>IF($L518&gt;0,IF($F518="F",1.11*$L518+VLOOKUP($G518,Ages!$A$3:$AG$10,31,0),1.35*$L518+VLOOKUP($G518,Ages!$A$12:$AG$19,31,0)),"")</f>
        <v/>
      </c>
      <c r="N518" s="19"/>
      <c r="O518" s="19"/>
      <c r="P518" s="20" t="str">
        <f t="shared" si="22"/>
        <v/>
      </c>
      <c r="Q518" s="19"/>
      <c r="R518" s="19"/>
      <c r="S518" s="20" t="str">
        <f>IF(AND(Q518&gt;0,R518&gt;0),IF($F518="F",IF(SUM($Q518,$R518)&lt;=35,1.33*($Q518+$R518)-0.013*POWER(($Q518+$R518),2)-2.5,0.546*($Q518+$R518)+9.7),1.21*($Q518+$R518)-0.008*POWER(($Q518+$R518),2)-VLOOKUP($G518,Ages!$A$12:$AD$19,30,0)),"")</f>
        <v/>
      </c>
      <c r="T518" s="18"/>
      <c r="X518" s="21" t="str">
        <f t="shared" si="23"/>
        <v xml:space="preserve"> </v>
      </c>
      <c r="AA518" s="18"/>
      <c r="AB518" s="18"/>
      <c r="AC518" s="18"/>
    </row>
    <row r="519" spans="6:29" s="17" customFormat="1" x14ac:dyDescent="0.2">
      <c r="F519" s="18"/>
      <c r="H519" s="19"/>
      <c r="I519" s="19"/>
      <c r="J519" s="20" t="str">
        <f t="shared" ref="J519:J582" si="24">IF(AND(H519&gt;0,I519&gt;0),(I519/(H519*H519))*703, " ")</f>
        <v xml:space="preserve"> </v>
      </c>
      <c r="K519" s="19"/>
      <c r="L519" s="19"/>
      <c r="M519" s="28" t="str">
        <f>IF($L519&gt;0,IF($F519="F",1.11*$L519+VLOOKUP($G519,Ages!$A$3:$AG$10,31,0),1.35*$L519+VLOOKUP($G519,Ages!$A$12:$AG$19,31,0)),"")</f>
        <v/>
      </c>
      <c r="N519" s="19"/>
      <c r="O519" s="19"/>
      <c r="P519" s="20" t="str">
        <f t="shared" ref="P519:P582" si="25">IF(AND(N519&gt;0,O519&gt;0),IF($F519="F",0.61*($N519+$O519)+5,0.735*($N519+$O519)+1),"")</f>
        <v/>
      </c>
      <c r="Q519" s="19"/>
      <c r="R519" s="19"/>
      <c r="S519" s="20" t="str">
        <f>IF(AND(Q519&gt;0,R519&gt;0),IF($F519="F",IF(SUM($Q519,$R519)&lt;=35,1.33*($Q519+$R519)-0.013*POWER(($Q519+$R519),2)-2.5,0.546*($Q519+$R519)+9.7),1.21*($Q519+$R519)-0.008*POWER(($Q519+$R519),2)-VLOOKUP($G519,Ages!$A$12:$AD$19,30,0)),"")</f>
        <v/>
      </c>
      <c r="T519" s="18"/>
      <c r="X519" s="21" t="str">
        <f t="shared" ref="X519:X582" si="26">IF(AND(H519&gt;0,I519&gt;0,V519&gt;0,(V519*60+W519 &lt; 781)),(IF(F519="F",(0.21*(G519*0)-(0.84*J519)-(8.41*(V519+(W519/60)))+(0.34*(V519+(W519/60))*(V519+(W519/60)))+(108.94)),IF(F519="M",(0.21*(G519*1)-(0.84*J519)-(8.41*(V519+(W519/60)))+(0.34*(V519+(W519/60))*(V519+(W519/60)))+(108.94))," ")))," ")</f>
        <v xml:space="preserve"> </v>
      </c>
      <c r="AA519" s="18"/>
      <c r="AB519" s="18"/>
      <c r="AC519" s="18"/>
    </row>
    <row r="520" spans="6:29" s="17" customFormat="1" x14ac:dyDescent="0.2">
      <c r="F520" s="18"/>
      <c r="H520" s="19"/>
      <c r="I520" s="19"/>
      <c r="J520" s="20" t="str">
        <f t="shared" si="24"/>
        <v xml:space="preserve"> </v>
      </c>
      <c r="K520" s="19"/>
      <c r="L520" s="19"/>
      <c r="M520" s="28" t="str">
        <f>IF($L520&gt;0,IF($F520="F",1.11*$L520+VLOOKUP($G520,Ages!$A$3:$AG$10,31,0),1.35*$L520+VLOOKUP($G520,Ages!$A$12:$AG$19,31,0)),"")</f>
        <v/>
      </c>
      <c r="N520" s="19"/>
      <c r="O520" s="19"/>
      <c r="P520" s="20" t="str">
        <f t="shared" si="25"/>
        <v/>
      </c>
      <c r="Q520" s="19"/>
      <c r="R520" s="19"/>
      <c r="S520" s="20" t="str">
        <f>IF(AND(Q520&gt;0,R520&gt;0),IF($F520="F",IF(SUM($Q520,$R520)&lt;=35,1.33*($Q520+$R520)-0.013*POWER(($Q520+$R520),2)-2.5,0.546*($Q520+$R520)+9.7),1.21*($Q520+$R520)-0.008*POWER(($Q520+$R520),2)-VLOOKUP($G520,Ages!$A$12:$AD$19,30,0)),"")</f>
        <v/>
      </c>
      <c r="T520" s="18"/>
      <c r="X520" s="21" t="str">
        <f t="shared" si="26"/>
        <v xml:space="preserve"> </v>
      </c>
      <c r="AA520" s="18"/>
      <c r="AB520" s="18"/>
      <c r="AC520" s="18"/>
    </row>
    <row r="521" spans="6:29" s="17" customFormat="1" x14ac:dyDescent="0.2">
      <c r="F521" s="18"/>
      <c r="H521" s="19"/>
      <c r="I521" s="19"/>
      <c r="J521" s="20" t="str">
        <f t="shared" si="24"/>
        <v xml:space="preserve"> </v>
      </c>
      <c r="K521" s="19"/>
      <c r="L521" s="19"/>
      <c r="M521" s="28" t="str">
        <f>IF($L521&gt;0,IF($F521="F",1.11*$L521+VLOOKUP($G521,Ages!$A$3:$AG$10,31,0),1.35*$L521+VLOOKUP($G521,Ages!$A$12:$AG$19,31,0)),"")</f>
        <v/>
      </c>
      <c r="N521" s="19"/>
      <c r="O521" s="19"/>
      <c r="P521" s="20" t="str">
        <f t="shared" si="25"/>
        <v/>
      </c>
      <c r="Q521" s="19"/>
      <c r="R521" s="19"/>
      <c r="S521" s="20" t="str">
        <f>IF(AND(Q521&gt;0,R521&gt;0),IF($F521="F",IF(SUM($Q521,$R521)&lt;=35,1.33*($Q521+$R521)-0.013*POWER(($Q521+$R521),2)-2.5,0.546*($Q521+$R521)+9.7),1.21*($Q521+$R521)-0.008*POWER(($Q521+$R521),2)-VLOOKUP($G521,Ages!$A$12:$AD$19,30,0)),"")</f>
        <v/>
      </c>
      <c r="T521" s="18"/>
      <c r="X521" s="21" t="str">
        <f t="shared" si="26"/>
        <v xml:space="preserve"> </v>
      </c>
      <c r="AA521" s="18"/>
      <c r="AB521" s="18"/>
      <c r="AC521" s="18"/>
    </row>
    <row r="522" spans="6:29" s="17" customFormat="1" x14ac:dyDescent="0.2">
      <c r="F522" s="18"/>
      <c r="H522" s="19"/>
      <c r="I522" s="19"/>
      <c r="J522" s="20" t="str">
        <f t="shared" si="24"/>
        <v xml:space="preserve"> </v>
      </c>
      <c r="K522" s="19"/>
      <c r="L522" s="19"/>
      <c r="M522" s="28" t="str">
        <f>IF($L522&gt;0,IF($F522="F",1.11*$L522+VLOOKUP($G522,Ages!$A$3:$AG$10,31,0),1.35*$L522+VLOOKUP($G522,Ages!$A$12:$AG$19,31,0)),"")</f>
        <v/>
      </c>
      <c r="N522" s="19"/>
      <c r="O522" s="19"/>
      <c r="P522" s="20" t="str">
        <f t="shared" si="25"/>
        <v/>
      </c>
      <c r="Q522" s="19"/>
      <c r="R522" s="19"/>
      <c r="S522" s="20" t="str">
        <f>IF(AND(Q522&gt;0,R522&gt;0),IF($F522="F",IF(SUM($Q522,$R522)&lt;=35,1.33*($Q522+$R522)-0.013*POWER(($Q522+$R522),2)-2.5,0.546*($Q522+$R522)+9.7),1.21*($Q522+$R522)-0.008*POWER(($Q522+$R522),2)-VLOOKUP($G522,Ages!$A$12:$AD$19,30,0)),"")</f>
        <v/>
      </c>
      <c r="T522" s="18"/>
      <c r="X522" s="21" t="str">
        <f t="shared" si="26"/>
        <v xml:space="preserve"> </v>
      </c>
      <c r="AA522" s="18"/>
      <c r="AB522" s="18"/>
      <c r="AC522" s="18"/>
    </row>
    <row r="523" spans="6:29" s="17" customFormat="1" x14ac:dyDescent="0.2">
      <c r="F523" s="18"/>
      <c r="H523" s="19"/>
      <c r="I523" s="19"/>
      <c r="J523" s="20" t="str">
        <f t="shared" si="24"/>
        <v xml:space="preserve"> </v>
      </c>
      <c r="K523" s="19"/>
      <c r="L523" s="19"/>
      <c r="M523" s="28" t="str">
        <f>IF($L523&gt;0,IF($F523="F",1.11*$L523+VLOOKUP($G523,Ages!$A$3:$AG$10,31,0),1.35*$L523+VLOOKUP($G523,Ages!$A$12:$AG$19,31,0)),"")</f>
        <v/>
      </c>
      <c r="N523" s="19"/>
      <c r="O523" s="19"/>
      <c r="P523" s="20" t="str">
        <f t="shared" si="25"/>
        <v/>
      </c>
      <c r="Q523" s="19"/>
      <c r="R523" s="19"/>
      <c r="S523" s="20" t="str">
        <f>IF(AND(Q523&gt;0,R523&gt;0),IF($F523="F",IF(SUM($Q523,$R523)&lt;=35,1.33*($Q523+$R523)-0.013*POWER(($Q523+$R523),2)-2.5,0.546*($Q523+$R523)+9.7),1.21*($Q523+$R523)-0.008*POWER(($Q523+$R523),2)-VLOOKUP($G523,Ages!$A$12:$AD$19,30,0)),"")</f>
        <v/>
      </c>
      <c r="T523" s="18"/>
      <c r="X523" s="21" t="str">
        <f t="shared" si="26"/>
        <v xml:space="preserve"> </v>
      </c>
      <c r="AA523" s="18"/>
      <c r="AB523" s="18"/>
      <c r="AC523" s="18"/>
    </row>
    <row r="524" spans="6:29" s="17" customFormat="1" x14ac:dyDescent="0.2">
      <c r="F524" s="18"/>
      <c r="H524" s="19"/>
      <c r="I524" s="19"/>
      <c r="J524" s="20" t="str">
        <f t="shared" si="24"/>
        <v xml:space="preserve"> </v>
      </c>
      <c r="K524" s="19"/>
      <c r="L524" s="19"/>
      <c r="M524" s="28" t="str">
        <f>IF($L524&gt;0,IF($F524="F",1.11*$L524+VLOOKUP($G524,Ages!$A$3:$AG$10,31,0),1.35*$L524+VLOOKUP($G524,Ages!$A$12:$AG$19,31,0)),"")</f>
        <v/>
      </c>
      <c r="N524" s="19"/>
      <c r="O524" s="19"/>
      <c r="P524" s="20" t="str">
        <f t="shared" si="25"/>
        <v/>
      </c>
      <c r="Q524" s="19"/>
      <c r="R524" s="19"/>
      <c r="S524" s="20" t="str">
        <f>IF(AND(Q524&gt;0,R524&gt;0),IF($F524="F",IF(SUM($Q524,$R524)&lt;=35,1.33*($Q524+$R524)-0.013*POWER(($Q524+$R524),2)-2.5,0.546*($Q524+$R524)+9.7),1.21*($Q524+$R524)-0.008*POWER(($Q524+$R524),2)-VLOOKUP($G524,Ages!$A$12:$AD$19,30,0)),"")</f>
        <v/>
      </c>
      <c r="T524" s="18"/>
      <c r="X524" s="21" t="str">
        <f t="shared" si="26"/>
        <v xml:space="preserve"> </v>
      </c>
      <c r="AA524" s="18"/>
      <c r="AB524" s="18"/>
      <c r="AC524" s="18"/>
    </row>
    <row r="525" spans="6:29" s="17" customFormat="1" x14ac:dyDescent="0.2">
      <c r="F525" s="18"/>
      <c r="H525" s="19"/>
      <c r="I525" s="19"/>
      <c r="J525" s="20" t="str">
        <f t="shared" si="24"/>
        <v xml:space="preserve"> </v>
      </c>
      <c r="K525" s="19"/>
      <c r="L525" s="19"/>
      <c r="M525" s="28" t="str">
        <f>IF($L525&gt;0,IF($F525="F",1.11*$L525+VLOOKUP($G525,Ages!$A$3:$AG$10,31,0),1.35*$L525+VLOOKUP($G525,Ages!$A$12:$AG$19,31,0)),"")</f>
        <v/>
      </c>
      <c r="N525" s="19"/>
      <c r="O525" s="19"/>
      <c r="P525" s="20" t="str">
        <f t="shared" si="25"/>
        <v/>
      </c>
      <c r="Q525" s="19"/>
      <c r="R525" s="19"/>
      <c r="S525" s="20" t="str">
        <f>IF(AND(Q525&gt;0,R525&gt;0),IF($F525="F",IF(SUM($Q525,$R525)&lt;=35,1.33*($Q525+$R525)-0.013*POWER(($Q525+$R525),2)-2.5,0.546*($Q525+$R525)+9.7),1.21*($Q525+$R525)-0.008*POWER(($Q525+$R525),2)-VLOOKUP($G525,Ages!$A$12:$AD$19,30,0)),"")</f>
        <v/>
      </c>
      <c r="T525" s="18"/>
      <c r="X525" s="21" t="str">
        <f t="shared" si="26"/>
        <v xml:space="preserve"> </v>
      </c>
      <c r="AA525" s="18"/>
      <c r="AB525" s="18"/>
      <c r="AC525" s="18"/>
    </row>
    <row r="526" spans="6:29" s="17" customFormat="1" x14ac:dyDescent="0.2">
      <c r="F526" s="18"/>
      <c r="H526" s="19"/>
      <c r="I526" s="19"/>
      <c r="J526" s="20" t="str">
        <f t="shared" si="24"/>
        <v xml:space="preserve"> </v>
      </c>
      <c r="K526" s="19"/>
      <c r="L526" s="19"/>
      <c r="M526" s="28" t="str">
        <f>IF($L526&gt;0,IF($F526="F",1.11*$L526+VLOOKUP($G526,Ages!$A$3:$AG$10,31,0),1.35*$L526+VLOOKUP($G526,Ages!$A$12:$AG$19,31,0)),"")</f>
        <v/>
      </c>
      <c r="N526" s="19"/>
      <c r="O526" s="19"/>
      <c r="P526" s="20" t="str">
        <f t="shared" si="25"/>
        <v/>
      </c>
      <c r="Q526" s="19"/>
      <c r="R526" s="19"/>
      <c r="S526" s="20" t="str">
        <f>IF(AND(Q526&gt;0,R526&gt;0),IF($F526="F",IF(SUM($Q526,$R526)&lt;=35,1.33*($Q526+$R526)-0.013*POWER(($Q526+$R526),2)-2.5,0.546*($Q526+$R526)+9.7),1.21*($Q526+$R526)-0.008*POWER(($Q526+$R526),2)-VLOOKUP($G526,Ages!$A$12:$AD$19,30,0)),"")</f>
        <v/>
      </c>
      <c r="T526" s="18"/>
      <c r="X526" s="21" t="str">
        <f t="shared" si="26"/>
        <v xml:space="preserve"> </v>
      </c>
      <c r="AA526" s="18"/>
      <c r="AB526" s="18"/>
      <c r="AC526" s="18"/>
    </row>
    <row r="527" spans="6:29" s="17" customFormat="1" x14ac:dyDescent="0.2">
      <c r="F527" s="18"/>
      <c r="H527" s="19"/>
      <c r="I527" s="19"/>
      <c r="J527" s="20" t="str">
        <f t="shared" si="24"/>
        <v xml:space="preserve"> </v>
      </c>
      <c r="K527" s="19"/>
      <c r="L527" s="19"/>
      <c r="M527" s="28" t="str">
        <f>IF($L527&gt;0,IF($F527="F",1.11*$L527+VLOOKUP($G527,Ages!$A$3:$AG$10,31,0),1.35*$L527+VLOOKUP($G527,Ages!$A$12:$AG$19,31,0)),"")</f>
        <v/>
      </c>
      <c r="N527" s="19"/>
      <c r="O527" s="19"/>
      <c r="P527" s="20" t="str">
        <f t="shared" si="25"/>
        <v/>
      </c>
      <c r="Q527" s="19"/>
      <c r="R527" s="19"/>
      <c r="S527" s="20" t="str">
        <f>IF(AND(Q527&gt;0,R527&gt;0),IF($F527="F",IF(SUM($Q527,$R527)&lt;=35,1.33*($Q527+$R527)-0.013*POWER(($Q527+$R527),2)-2.5,0.546*($Q527+$R527)+9.7),1.21*($Q527+$R527)-0.008*POWER(($Q527+$R527),2)-VLOOKUP($G527,Ages!$A$12:$AD$19,30,0)),"")</f>
        <v/>
      </c>
      <c r="T527" s="18"/>
      <c r="X527" s="21" t="str">
        <f t="shared" si="26"/>
        <v xml:space="preserve"> </v>
      </c>
      <c r="AA527" s="18"/>
      <c r="AB527" s="18"/>
      <c r="AC527" s="18"/>
    </row>
    <row r="528" spans="6:29" s="17" customFormat="1" x14ac:dyDescent="0.2">
      <c r="F528" s="18"/>
      <c r="H528" s="19"/>
      <c r="I528" s="19"/>
      <c r="J528" s="20" t="str">
        <f t="shared" si="24"/>
        <v xml:space="preserve"> </v>
      </c>
      <c r="K528" s="19"/>
      <c r="L528" s="19"/>
      <c r="M528" s="28" t="str">
        <f>IF($L528&gt;0,IF($F528="F",1.11*$L528+VLOOKUP($G528,Ages!$A$3:$AG$10,31,0),1.35*$L528+VLOOKUP($G528,Ages!$A$12:$AG$19,31,0)),"")</f>
        <v/>
      </c>
      <c r="N528" s="19"/>
      <c r="O528" s="19"/>
      <c r="P528" s="20" t="str">
        <f t="shared" si="25"/>
        <v/>
      </c>
      <c r="Q528" s="19"/>
      <c r="R528" s="19"/>
      <c r="S528" s="20" t="str">
        <f>IF(AND(Q528&gt;0,R528&gt;0),IF($F528="F",IF(SUM($Q528,$R528)&lt;=35,1.33*($Q528+$R528)-0.013*POWER(($Q528+$R528),2)-2.5,0.546*($Q528+$R528)+9.7),1.21*($Q528+$R528)-0.008*POWER(($Q528+$R528),2)-VLOOKUP($G528,Ages!$A$12:$AD$19,30,0)),"")</f>
        <v/>
      </c>
      <c r="T528" s="18"/>
      <c r="X528" s="21" t="str">
        <f t="shared" si="26"/>
        <v xml:space="preserve"> </v>
      </c>
      <c r="AA528" s="18"/>
      <c r="AB528" s="18"/>
      <c r="AC528" s="18"/>
    </row>
    <row r="529" spans="6:29" s="17" customFormat="1" x14ac:dyDescent="0.2">
      <c r="F529" s="18"/>
      <c r="H529" s="19"/>
      <c r="I529" s="19"/>
      <c r="J529" s="20" t="str">
        <f t="shared" si="24"/>
        <v xml:space="preserve"> </v>
      </c>
      <c r="K529" s="19"/>
      <c r="L529" s="19"/>
      <c r="M529" s="28" t="str">
        <f>IF($L529&gt;0,IF($F529="F",1.11*$L529+VLOOKUP($G529,Ages!$A$3:$AG$10,31,0),1.35*$L529+VLOOKUP($G529,Ages!$A$12:$AG$19,31,0)),"")</f>
        <v/>
      </c>
      <c r="N529" s="19"/>
      <c r="O529" s="19"/>
      <c r="P529" s="20" t="str">
        <f t="shared" si="25"/>
        <v/>
      </c>
      <c r="Q529" s="19"/>
      <c r="R529" s="19"/>
      <c r="S529" s="20" t="str">
        <f>IF(AND(Q529&gt;0,R529&gt;0),IF($F529="F",IF(SUM($Q529,$R529)&lt;=35,1.33*($Q529+$R529)-0.013*POWER(($Q529+$R529),2)-2.5,0.546*($Q529+$R529)+9.7),1.21*($Q529+$R529)-0.008*POWER(($Q529+$R529),2)-VLOOKUP($G529,Ages!$A$12:$AD$19,30,0)),"")</f>
        <v/>
      </c>
      <c r="T529" s="18"/>
      <c r="X529" s="21" t="str">
        <f t="shared" si="26"/>
        <v xml:space="preserve"> </v>
      </c>
      <c r="AA529" s="18"/>
      <c r="AB529" s="18"/>
      <c r="AC529" s="18"/>
    </row>
    <row r="530" spans="6:29" s="17" customFormat="1" x14ac:dyDescent="0.2">
      <c r="F530" s="18"/>
      <c r="H530" s="19"/>
      <c r="I530" s="19"/>
      <c r="J530" s="20" t="str">
        <f t="shared" si="24"/>
        <v xml:space="preserve"> </v>
      </c>
      <c r="K530" s="19"/>
      <c r="L530" s="19"/>
      <c r="M530" s="28" t="str">
        <f>IF($L530&gt;0,IF($F530="F",1.11*$L530+VLOOKUP($G530,Ages!$A$3:$AG$10,31,0),1.35*$L530+VLOOKUP($G530,Ages!$A$12:$AG$19,31,0)),"")</f>
        <v/>
      </c>
      <c r="N530" s="19"/>
      <c r="O530" s="19"/>
      <c r="P530" s="20" t="str">
        <f t="shared" si="25"/>
        <v/>
      </c>
      <c r="Q530" s="19"/>
      <c r="R530" s="19"/>
      <c r="S530" s="20" t="str">
        <f>IF(AND(Q530&gt;0,R530&gt;0),IF($F530="F",IF(SUM($Q530,$R530)&lt;=35,1.33*($Q530+$R530)-0.013*POWER(($Q530+$R530),2)-2.5,0.546*($Q530+$R530)+9.7),1.21*($Q530+$R530)-0.008*POWER(($Q530+$R530),2)-VLOOKUP($G530,Ages!$A$12:$AD$19,30,0)),"")</f>
        <v/>
      </c>
      <c r="T530" s="18"/>
      <c r="X530" s="21" t="str">
        <f t="shared" si="26"/>
        <v xml:space="preserve"> </v>
      </c>
      <c r="AA530" s="18"/>
      <c r="AB530" s="18"/>
      <c r="AC530" s="18"/>
    </row>
    <row r="531" spans="6:29" s="17" customFormat="1" x14ac:dyDescent="0.2">
      <c r="F531" s="18"/>
      <c r="H531" s="19"/>
      <c r="I531" s="19"/>
      <c r="J531" s="20" t="str">
        <f t="shared" si="24"/>
        <v xml:space="preserve"> </v>
      </c>
      <c r="K531" s="19"/>
      <c r="L531" s="19"/>
      <c r="M531" s="28" t="str">
        <f>IF($L531&gt;0,IF($F531="F",1.11*$L531+VLOOKUP($G531,Ages!$A$3:$AG$10,31,0),1.35*$L531+VLOOKUP($G531,Ages!$A$12:$AG$19,31,0)),"")</f>
        <v/>
      </c>
      <c r="N531" s="19"/>
      <c r="O531" s="19"/>
      <c r="P531" s="20" t="str">
        <f t="shared" si="25"/>
        <v/>
      </c>
      <c r="Q531" s="19"/>
      <c r="R531" s="19"/>
      <c r="S531" s="20" t="str">
        <f>IF(AND(Q531&gt;0,R531&gt;0),IF($F531="F",IF(SUM($Q531,$R531)&lt;=35,1.33*($Q531+$R531)-0.013*POWER(($Q531+$R531),2)-2.5,0.546*($Q531+$R531)+9.7),1.21*($Q531+$R531)-0.008*POWER(($Q531+$R531),2)-VLOOKUP($G531,Ages!$A$12:$AD$19,30,0)),"")</f>
        <v/>
      </c>
      <c r="T531" s="18"/>
      <c r="X531" s="21" t="str">
        <f t="shared" si="26"/>
        <v xml:space="preserve"> </v>
      </c>
      <c r="AA531" s="18"/>
      <c r="AB531" s="18"/>
      <c r="AC531" s="18"/>
    </row>
    <row r="532" spans="6:29" s="17" customFormat="1" x14ac:dyDescent="0.2">
      <c r="F532" s="18"/>
      <c r="H532" s="19"/>
      <c r="I532" s="19"/>
      <c r="J532" s="20" t="str">
        <f t="shared" si="24"/>
        <v xml:space="preserve"> </v>
      </c>
      <c r="K532" s="19"/>
      <c r="L532" s="19"/>
      <c r="M532" s="28" t="str">
        <f>IF($L532&gt;0,IF($F532="F",1.11*$L532+VLOOKUP($G532,Ages!$A$3:$AG$10,31,0),1.35*$L532+VLOOKUP($G532,Ages!$A$12:$AG$19,31,0)),"")</f>
        <v/>
      </c>
      <c r="N532" s="19"/>
      <c r="O532" s="19"/>
      <c r="P532" s="20" t="str">
        <f t="shared" si="25"/>
        <v/>
      </c>
      <c r="Q532" s="19"/>
      <c r="R532" s="19"/>
      <c r="S532" s="20" t="str">
        <f>IF(AND(Q532&gt;0,R532&gt;0),IF($F532="F",IF(SUM($Q532,$R532)&lt;=35,1.33*($Q532+$R532)-0.013*POWER(($Q532+$R532),2)-2.5,0.546*($Q532+$R532)+9.7),1.21*($Q532+$R532)-0.008*POWER(($Q532+$R532),2)-VLOOKUP($G532,Ages!$A$12:$AD$19,30,0)),"")</f>
        <v/>
      </c>
      <c r="T532" s="18"/>
      <c r="X532" s="21" t="str">
        <f t="shared" si="26"/>
        <v xml:space="preserve"> </v>
      </c>
      <c r="AA532" s="18"/>
      <c r="AB532" s="18"/>
      <c r="AC532" s="18"/>
    </row>
    <row r="533" spans="6:29" s="17" customFormat="1" x14ac:dyDescent="0.2">
      <c r="F533" s="18"/>
      <c r="H533" s="19"/>
      <c r="I533" s="19"/>
      <c r="J533" s="20" t="str">
        <f t="shared" si="24"/>
        <v xml:space="preserve"> </v>
      </c>
      <c r="K533" s="19"/>
      <c r="L533" s="19"/>
      <c r="M533" s="28" t="str">
        <f>IF($L533&gt;0,IF($F533="F",1.11*$L533+VLOOKUP($G533,Ages!$A$3:$AG$10,31,0),1.35*$L533+VLOOKUP($G533,Ages!$A$12:$AG$19,31,0)),"")</f>
        <v/>
      </c>
      <c r="N533" s="19"/>
      <c r="O533" s="19"/>
      <c r="P533" s="20" t="str">
        <f t="shared" si="25"/>
        <v/>
      </c>
      <c r="Q533" s="19"/>
      <c r="R533" s="19"/>
      <c r="S533" s="20" t="str">
        <f>IF(AND(Q533&gt;0,R533&gt;0),IF($F533="F",IF(SUM($Q533,$R533)&lt;=35,1.33*($Q533+$R533)-0.013*POWER(($Q533+$R533),2)-2.5,0.546*($Q533+$R533)+9.7),1.21*($Q533+$R533)-0.008*POWER(($Q533+$R533),2)-VLOOKUP($G533,Ages!$A$12:$AD$19,30,0)),"")</f>
        <v/>
      </c>
      <c r="T533" s="18"/>
      <c r="X533" s="21" t="str">
        <f t="shared" si="26"/>
        <v xml:space="preserve"> </v>
      </c>
      <c r="AA533" s="18"/>
      <c r="AB533" s="18"/>
      <c r="AC533" s="18"/>
    </row>
    <row r="534" spans="6:29" s="17" customFormat="1" x14ac:dyDescent="0.2">
      <c r="F534" s="18"/>
      <c r="H534" s="19"/>
      <c r="I534" s="19"/>
      <c r="J534" s="20" t="str">
        <f t="shared" si="24"/>
        <v xml:space="preserve"> </v>
      </c>
      <c r="K534" s="19"/>
      <c r="L534" s="19"/>
      <c r="M534" s="28" t="str">
        <f>IF($L534&gt;0,IF($F534="F",1.11*$L534+VLOOKUP($G534,Ages!$A$3:$AG$10,31,0),1.35*$L534+VLOOKUP($G534,Ages!$A$12:$AG$19,31,0)),"")</f>
        <v/>
      </c>
      <c r="N534" s="19"/>
      <c r="O534" s="19"/>
      <c r="P534" s="20" t="str">
        <f t="shared" si="25"/>
        <v/>
      </c>
      <c r="Q534" s="19"/>
      <c r="R534" s="19"/>
      <c r="S534" s="20" t="str">
        <f>IF(AND(Q534&gt;0,R534&gt;0),IF($F534="F",IF(SUM($Q534,$R534)&lt;=35,1.33*($Q534+$R534)-0.013*POWER(($Q534+$R534),2)-2.5,0.546*($Q534+$R534)+9.7),1.21*($Q534+$R534)-0.008*POWER(($Q534+$R534),2)-VLOOKUP($G534,Ages!$A$12:$AD$19,30,0)),"")</f>
        <v/>
      </c>
      <c r="T534" s="18"/>
      <c r="X534" s="21" t="str">
        <f t="shared" si="26"/>
        <v xml:space="preserve"> </v>
      </c>
      <c r="AA534" s="18"/>
      <c r="AB534" s="18"/>
      <c r="AC534" s="18"/>
    </row>
    <row r="535" spans="6:29" s="17" customFormat="1" x14ac:dyDescent="0.2">
      <c r="F535" s="18"/>
      <c r="H535" s="19"/>
      <c r="I535" s="19"/>
      <c r="J535" s="20" t="str">
        <f t="shared" si="24"/>
        <v xml:space="preserve"> </v>
      </c>
      <c r="K535" s="19"/>
      <c r="L535" s="19"/>
      <c r="M535" s="28" t="str">
        <f>IF($L535&gt;0,IF($F535="F",1.11*$L535+VLOOKUP($G535,Ages!$A$3:$AG$10,31,0),1.35*$L535+VLOOKUP($G535,Ages!$A$12:$AG$19,31,0)),"")</f>
        <v/>
      </c>
      <c r="N535" s="19"/>
      <c r="O535" s="19"/>
      <c r="P535" s="20" t="str">
        <f t="shared" si="25"/>
        <v/>
      </c>
      <c r="Q535" s="19"/>
      <c r="R535" s="19"/>
      <c r="S535" s="20" t="str">
        <f>IF(AND(Q535&gt;0,R535&gt;0),IF($F535="F",IF(SUM($Q535,$R535)&lt;=35,1.33*($Q535+$R535)-0.013*POWER(($Q535+$R535),2)-2.5,0.546*($Q535+$R535)+9.7),1.21*($Q535+$R535)-0.008*POWER(($Q535+$R535),2)-VLOOKUP($G535,Ages!$A$12:$AD$19,30,0)),"")</f>
        <v/>
      </c>
      <c r="T535" s="18"/>
      <c r="X535" s="21" t="str">
        <f t="shared" si="26"/>
        <v xml:space="preserve"> </v>
      </c>
      <c r="AA535" s="18"/>
      <c r="AB535" s="18"/>
      <c r="AC535" s="18"/>
    </row>
    <row r="536" spans="6:29" s="17" customFormat="1" x14ac:dyDescent="0.2">
      <c r="F536" s="18"/>
      <c r="H536" s="19"/>
      <c r="I536" s="19"/>
      <c r="J536" s="20" t="str">
        <f t="shared" si="24"/>
        <v xml:space="preserve"> </v>
      </c>
      <c r="K536" s="19"/>
      <c r="L536" s="19"/>
      <c r="M536" s="28" t="str">
        <f>IF($L536&gt;0,IF($F536="F",1.11*$L536+VLOOKUP($G536,Ages!$A$3:$AG$10,31,0),1.35*$L536+VLOOKUP($G536,Ages!$A$12:$AG$19,31,0)),"")</f>
        <v/>
      </c>
      <c r="N536" s="19"/>
      <c r="O536" s="19"/>
      <c r="P536" s="20" t="str">
        <f t="shared" si="25"/>
        <v/>
      </c>
      <c r="Q536" s="19"/>
      <c r="R536" s="19"/>
      <c r="S536" s="20" t="str">
        <f>IF(AND(Q536&gt;0,R536&gt;0),IF($F536="F",IF(SUM($Q536,$R536)&lt;=35,1.33*($Q536+$R536)-0.013*POWER(($Q536+$R536),2)-2.5,0.546*($Q536+$R536)+9.7),1.21*($Q536+$R536)-0.008*POWER(($Q536+$R536),2)-VLOOKUP($G536,Ages!$A$12:$AD$19,30,0)),"")</f>
        <v/>
      </c>
      <c r="T536" s="18"/>
      <c r="X536" s="21" t="str">
        <f t="shared" si="26"/>
        <v xml:space="preserve"> </v>
      </c>
      <c r="AA536" s="18"/>
      <c r="AB536" s="18"/>
      <c r="AC536" s="18"/>
    </row>
    <row r="537" spans="6:29" s="17" customFormat="1" x14ac:dyDescent="0.2">
      <c r="F537" s="18"/>
      <c r="H537" s="19"/>
      <c r="I537" s="19"/>
      <c r="J537" s="20" t="str">
        <f t="shared" si="24"/>
        <v xml:space="preserve"> </v>
      </c>
      <c r="K537" s="19"/>
      <c r="L537" s="19"/>
      <c r="M537" s="28" t="str">
        <f>IF($L537&gt;0,IF($F537="F",1.11*$L537+VLOOKUP($G537,Ages!$A$3:$AG$10,31,0),1.35*$L537+VLOOKUP($G537,Ages!$A$12:$AG$19,31,0)),"")</f>
        <v/>
      </c>
      <c r="N537" s="19"/>
      <c r="O537" s="19"/>
      <c r="P537" s="20" t="str">
        <f t="shared" si="25"/>
        <v/>
      </c>
      <c r="Q537" s="19"/>
      <c r="R537" s="19"/>
      <c r="S537" s="20" t="str">
        <f>IF(AND(Q537&gt;0,R537&gt;0),IF($F537="F",IF(SUM($Q537,$R537)&lt;=35,1.33*($Q537+$R537)-0.013*POWER(($Q537+$R537),2)-2.5,0.546*($Q537+$R537)+9.7),1.21*($Q537+$R537)-0.008*POWER(($Q537+$R537),2)-VLOOKUP($G537,Ages!$A$12:$AD$19,30,0)),"")</f>
        <v/>
      </c>
      <c r="T537" s="18"/>
      <c r="X537" s="21" t="str">
        <f t="shared" si="26"/>
        <v xml:space="preserve"> </v>
      </c>
      <c r="AA537" s="18"/>
      <c r="AB537" s="18"/>
      <c r="AC537" s="18"/>
    </row>
    <row r="538" spans="6:29" s="17" customFormat="1" x14ac:dyDescent="0.2">
      <c r="F538" s="18"/>
      <c r="H538" s="19"/>
      <c r="I538" s="19"/>
      <c r="J538" s="20" t="str">
        <f t="shared" si="24"/>
        <v xml:space="preserve"> </v>
      </c>
      <c r="K538" s="19"/>
      <c r="L538" s="19"/>
      <c r="M538" s="28" t="str">
        <f>IF($L538&gt;0,IF($F538="F",1.11*$L538+VLOOKUP($G538,Ages!$A$3:$AG$10,31,0),1.35*$L538+VLOOKUP($G538,Ages!$A$12:$AG$19,31,0)),"")</f>
        <v/>
      </c>
      <c r="N538" s="19"/>
      <c r="O538" s="19"/>
      <c r="P538" s="20" t="str">
        <f t="shared" si="25"/>
        <v/>
      </c>
      <c r="Q538" s="19"/>
      <c r="R538" s="19"/>
      <c r="S538" s="20" t="str">
        <f>IF(AND(Q538&gt;0,R538&gt;0),IF($F538="F",IF(SUM($Q538,$R538)&lt;=35,1.33*($Q538+$R538)-0.013*POWER(($Q538+$R538),2)-2.5,0.546*($Q538+$R538)+9.7),1.21*($Q538+$R538)-0.008*POWER(($Q538+$R538),2)-VLOOKUP($G538,Ages!$A$12:$AD$19,30,0)),"")</f>
        <v/>
      </c>
      <c r="T538" s="18"/>
      <c r="X538" s="21" t="str">
        <f t="shared" si="26"/>
        <v xml:space="preserve"> </v>
      </c>
      <c r="AA538" s="18"/>
      <c r="AB538" s="18"/>
      <c r="AC538" s="18"/>
    </row>
    <row r="539" spans="6:29" s="17" customFormat="1" x14ac:dyDescent="0.2">
      <c r="F539" s="18"/>
      <c r="H539" s="19"/>
      <c r="I539" s="19"/>
      <c r="J539" s="20" t="str">
        <f t="shared" si="24"/>
        <v xml:space="preserve"> </v>
      </c>
      <c r="K539" s="19"/>
      <c r="L539" s="19"/>
      <c r="M539" s="28" t="str">
        <f>IF($L539&gt;0,IF($F539="F",1.11*$L539+VLOOKUP($G539,Ages!$A$3:$AG$10,31,0),1.35*$L539+VLOOKUP($G539,Ages!$A$12:$AG$19,31,0)),"")</f>
        <v/>
      </c>
      <c r="N539" s="19"/>
      <c r="O539" s="19"/>
      <c r="P539" s="20" t="str">
        <f t="shared" si="25"/>
        <v/>
      </c>
      <c r="Q539" s="19"/>
      <c r="R539" s="19"/>
      <c r="S539" s="20" t="str">
        <f>IF(AND(Q539&gt;0,R539&gt;0),IF($F539="F",IF(SUM($Q539,$R539)&lt;=35,1.33*($Q539+$R539)-0.013*POWER(($Q539+$R539),2)-2.5,0.546*($Q539+$R539)+9.7),1.21*($Q539+$R539)-0.008*POWER(($Q539+$R539),2)-VLOOKUP($G539,Ages!$A$12:$AD$19,30,0)),"")</f>
        <v/>
      </c>
      <c r="T539" s="18"/>
      <c r="X539" s="21" t="str">
        <f t="shared" si="26"/>
        <v xml:space="preserve"> </v>
      </c>
      <c r="AA539" s="18"/>
      <c r="AB539" s="18"/>
      <c r="AC539" s="18"/>
    </row>
    <row r="540" spans="6:29" s="17" customFormat="1" x14ac:dyDescent="0.2">
      <c r="F540" s="18"/>
      <c r="H540" s="19"/>
      <c r="I540" s="19"/>
      <c r="J540" s="20" t="str">
        <f t="shared" si="24"/>
        <v xml:space="preserve"> </v>
      </c>
      <c r="K540" s="19"/>
      <c r="L540" s="19"/>
      <c r="M540" s="28" t="str">
        <f>IF($L540&gt;0,IF($F540="F",1.11*$L540+VLOOKUP($G540,Ages!$A$3:$AG$10,31,0),1.35*$L540+VLOOKUP($G540,Ages!$A$12:$AG$19,31,0)),"")</f>
        <v/>
      </c>
      <c r="N540" s="19"/>
      <c r="O540" s="19"/>
      <c r="P540" s="20" t="str">
        <f t="shared" si="25"/>
        <v/>
      </c>
      <c r="Q540" s="19"/>
      <c r="R540" s="19"/>
      <c r="S540" s="20" t="str">
        <f>IF(AND(Q540&gt;0,R540&gt;0),IF($F540="F",IF(SUM($Q540,$R540)&lt;=35,1.33*($Q540+$R540)-0.013*POWER(($Q540+$R540),2)-2.5,0.546*($Q540+$R540)+9.7),1.21*($Q540+$R540)-0.008*POWER(($Q540+$R540),2)-VLOOKUP($G540,Ages!$A$12:$AD$19,30,0)),"")</f>
        <v/>
      </c>
      <c r="T540" s="18"/>
      <c r="X540" s="21" t="str">
        <f t="shared" si="26"/>
        <v xml:space="preserve"> </v>
      </c>
      <c r="AA540" s="18"/>
      <c r="AB540" s="18"/>
      <c r="AC540" s="18"/>
    </row>
    <row r="541" spans="6:29" s="17" customFormat="1" x14ac:dyDescent="0.2">
      <c r="F541" s="18"/>
      <c r="H541" s="19"/>
      <c r="I541" s="19"/>
      <c r="J541" s="20" t="str">
        <f t="shared" si="24"/>
        <v xml:space="preserve"> </v>
      </c>
      <c r="K541" s="19"/>
      <c r="L541" s="19"/>
      <c r="M541" s="28" t="str">
        <f>IF($L541&gt;0,IF($F541="F",1.11*$L541+VLOOKUP($G541,Ages!$A$3:$AG$10,31,0),1.35*$L541+VLOOKUP($G541,Ages!$A$12:$AG$19,31,0)),"")</f>
        <v/>
      </c>
      <c r="N541" s="19"/>
      <c r="O541" s="19"/>
      <c r="P541" s="20" t="str">
        <f t="shared" si="25"/>
        <v/>
      </c>
      <c r="Q541" s="19"/>
      <c r="R541" s="19"/>
      <c r="S541" s="20" t="str">
        <f>IF(AND(Q541&gt;0,R541&gt;0),IF($F541="F",IF(SUM($Q541,$R541)&lt;=35,1.33*($Q541+$R541)-0.013*POWER(($Q541+$R541),2)-2.5,0.546*($Q541+$R541)+9.7),1.21*($Q541+$R541)-0.008*POWER(($Q541+$R541),2)-VLOOKUP($G541,Ages!$A$12:$AD$19,30,0)),"")</f>
        <v/>
      </c>
      <c r="T541" s="18"/>
      <c r="X541" s="21" t="str">
        <f t="shared" si="26"/>
        <v xml:space="preserve"> </v>
      </c>
      <c r="AA541" s="18"/>
      <c r="AB541" s="18"/>
      <c r="AC541" s="18"/>
    </row>
    <row r="542" spans="6:29" s="17" customFormat="1" x14ac:dyDescent="0.2">
      <c r="F542" s="18"/>
      <c r="H542" s="19"/>
      <c r="I542" s="19"/>
      <c r="J542" s="20" t="str">
        <f t="shared" si="24"/>
        <v xml:space="preserve"> </v>
      </c>
      <c r="K542" s="19"/>
      <c r="L542" s="19"/>
      <c r="M542" s="28" t="str">
        <f>IF($L542&gt;0,IF($F542="F",1.11*$L542+VLOOKUP($G542,Ages!$A$3:$AG$10,31,0),1.35*$L542+VLOOKUP($G542,Ages!$A$12:$AG$19,31,0)),"")</f>
        <v/>
      </c>
      <c r="N542" s="19"/>
      <c r="O542" s="19"/>
      <c r="P542" s="20" t="str">
        <f t="shared" si="25"/>
        <v/>
      </c>
      <c r="Q542" s="19"/>
      <c r="R542" s="19"/>
      <c r="S542" s="20" t="str">
        <f>IF(AND(Q542&gt;0,R542&gt;0),IF($F542="F",IF(SUM($Q542,$R542)&lt;=35,1.33*($Q542+$R542)-0.013*POWER(($Q542+$R542),2)-2.5,0.546*($Q542+$R542)+9.7),1.21*($Q542+$R542)-0.008*POWER(($Q542+$R542),2)-VLOOKUP($G542,Ages!$A$12:$AD$19,30,0)),"")</f>
        <v/>
      </c>
      <c r="T542" s="18"/>
      <c r="X542" s="21" t="str">
        <f t="shared" si="26"/>
        <v xml:space="preserve"> </v>
      </c>
      <c r="AA542" s="18"/>
      <c r="AB542" s="18"/>
      <c r="AC542" s="18"/>
    </row>
    <row r="543" spans="6:29" s="17" customFormat="1" x14ac:dyDescent="0.2">
      <c r="F543" s="18"/>
      <c r="H543" s="19"/>
      <c r="I543" s="19"/>
      <c r="J543" s="20" t="str">
        <f t="shared" si="24"/>
        <v xml:space="preserve"> </v>
      </c>
      <c r="K543" s="19"/>
      <c r="L543" s="19"/>
      <c r="M543" s="28" t="str">
        <f>IF($L543&gt;0,IF($F543="F",1.11*$L543+VLOOKUP($G543,Ages!$A$3:$AG$10,31,0),1.35*$L543+VLOOKUP($G543,Ages!$A$12:$AG$19,31,0)),"")</f>
        <v/>
      </c>
      <c r="N543" s="19"/>
      <c r="O543" s="19"/>
      <c r="P543" s="20" t="str">
        <f t="shared" si="25"/>
        <v/>
      </c>
      <c r="Q543" s="19"/>
      <c r="R543" s="19"/>
      <c r="S543" s="20" t="str">
        <f>IF(AND(Q543&gt;0,R543&gt;0),IF($F543="F",IF(SUM($Q543,$R543)&lt;=35,1.33*($Q543+$R543)-0.013*POWER(($Q543+$R543),2)-2.5,0.546*($Q543+$R543)+9.7),1.21*($Q543+$R543)-0.008*POWER(($Q543+$R543),2)-VLOOKUP($G543,Ages!$A$12:$AD$19,30,0)),"")</f>
        <v/>
      </c>
      <c r="T543" s="18"/>
      <c r="X543" s="21" t="str">
        <f t="shared" si="26"/>
        <v xml:space="preserve"> </v>
      </c>
      <c r="AA543" s="18"/>
      <c r="AB543" s="18"/>
      <c r="AC543" s="18"/>
    </row>
    <row r="544" spans="6:29" s="17" customFormat="1" x14ac:dyDescent="0.2">
      <c r="F544" s="18"/>
      <c r="H544" s="19"/>
      <c r="I544" s="19"/>
      <c r="J544" s="20" t="str">
        <f t="shared" si="24"/>
        <v xml:space="preserve"> </v>
      </c>
      <c r="K544" s="19"/>
      <c r="L544" s="19"/>
      <c r="M544" s="28" t="str">
        <f>IF($L544&gt;0,IF($F544="F",1.11*$L544+VLOOKUP($G544,Ages!$A$3:$AG$10,31,0),1.35*$L544+VLOOKUP($G544,Ages!$A$12:$AG$19,31,0)),"")</f>
        <v/>
      </c>
      <c r="N544" s="19"/>
      <c r="O544" s="19"/>
      <c r="P544" s="20" t="str">
        <f t="shared" si="25"/>
        <v/>
      </c>
      <c r="Q544" s="19"/>
      <c r="R544" s="19"/>
      <c r="S544" s="20" t="str">
        <f>IF(AND(Q544&gt;0,R544&gt;0),IF($F544="F",IF(SUM($Q544,$R544)&lt;=35,1.33*($Q544+$R544)-0.013*POWER(($Q544+$R544),2)-2.5,0.546*($Q544+$R544)+9.7),1.21*($Q544+$R544)-0.008*POWER(($Q544+$R544),2)-VLOOKUP($G544,Ages!$A$12:$AD$19,30,0)),"")</f>
        <v/>
      </c>
      <c r="T544" s="18"/>
      <c r="X544" s="21" t="str">
        <f t="shared" si="26"/>
        <v xml:space="preserve"> </v>
      </c>
      <c r="AA544" s="18"/>
      <c r="AB544" s="18"/>
      <c r="AC544" s="18"/>
    </row>
    <row r="545" spans="6:29" s="17" customFormat="1" x14ac:dyDescent="0.2">
      <c r="F545" s="18"/>
      <c r="H545" s="19"/>
      <c r="I545" s="19"/>
      <c r="J545" s="20" t="str">
        <f t="shared" si="24"/>
        <v xml:space="preserve"> </v>
      </c>
      <c r="K545" s="19"/>
      <c r="L545" s="19"/>
      <c r="M545" s="28" t="str">
        <f>IF($L545&gt;0,IF($F545="F",1.11*$L545+VLOOKUP($G545,Ages!$A$3:$AG$10,31,0),1.35*$L545+VLOOKUP($G545,Ages!$A$12:$AG$19,31,0)),"")</f>
        <v/>
      </c>
      <c r="N545" s="19"/>
      <c r="O545" s="19"/>
      <c r="P545" s="20" t="str">
        <f t="shared" si="25"/>
        <v/>
      </c>
      <c r="Q545" s="19"/>
      <c r="R545" s="19"/>
      <c r="S545" s="20" t="str">
        <f>IF(AND(Q545&gt;0,R545&gt;0),IF($F545="F",IF(SUM($Q545,$R545)&lt;=35,1.33*($Q545+$R545)-0.013*POWER(($Q545+$R545),2)-2.5,0.546*($Q545+$R545)+9.7),1.21*($Q545+$R545)-0.008*POWER(($Q545+$R545),2)-VLOOKUP($G545,Ages!$A$12:$AD$19,30,0)),"")</f>
        <v/>
      </c>
      <c r="T545" s="18"/>
      <c r="X545" s="21" t="str">
        <f t="shared" si="26"/>
        <v xml:space="preserve"> </v>
      </c>
      <c r="AA545" s="18"/>
      <c r="AB545" s="18"/>
      <c r="AC545" s="18"/>
    </row>
    <row r="546" spans="6:29" s="17" customFormat="1" x14ac:dyDescent="0.2">
      <c r="F546" s="18"/>
      <c r="H546" s="19"/>
      <c r="I546" s="19"/>
      <c r="J546" s="20" t="str">
        <f t="shared" si="24"/>
        <v xml:space="preserve"> </v>
      </c>
      <c r="K546" s="19"/>
      <c r="L546" s="19"/>
      <c r="M546" s="28" t="str">
        <f>IF($L546&gt;0,IF($F546="F",1.11*$L546+VLOOKUP($G546,Ages!$A$3:$AG$10,31,0),1.35*$L546+VLOOKUP($G546,Ages!$A$12:$AG$19,31,0)),"")</f>
        <v/>
      </c>
      <c r="N546" s="19"/>
      <c r="O546" s="19"/>
      <c r="P546" s="20" t="str">
        <f t="shared" si="25"/>
        <v/>
      </c>
      <c r="Q546" s="19"/>
      <c r="R546" s="19"/>
      <c r="S546" s="20" t="str">
        <f>IF(AND(Q546&gt;0,R546&gt;0),IF($F546="F",IF(SUM($Q546,$R546)&lt;=35,1.33*($Q546+$R546)-0.013*POWER(($Q546+$R546),2)-2.5,0.546*($Q546+$R546)+9.7),1.21*($Q546+$R546)-0.008*POWER(($Q546+$R546),2)-VLOOKUP($G546,Ages!$A$12:$AD$19,30,0)),"")</f>
        <v/>
      </c>
      <c r="T546" s="18"/>
      <c r="X546" s="21" t="str">
        <f t="shared" si="26"/>
        <v xml:space="preserve"> </v>
      </c>
      <c r="AA546" s="18"/>
      <c r="AB546" s="18"/>
      <c r="AC546" s="18"/>
    </row>
    <row r="547" spans="6:29" s="17" customFormat="1" x14ac:dyDescent="0.2">
      <c r="F547" s="18"/>
      <c r="H547" s="19"/>
      <c r="I547" s="19"/>
      <c r="J547" s="20" t="str">
        <f t="shared" si="24"/>
        <v xml:space="preserve"> </v>
      </c>
      <c r="K547" s="19"/>
      <c r="L547" s="19"/>
      <c r="M547" s="28" t="str">
        <f>IF($L547&gt;0,IF($F547="F",1.11*$L547+VLOOKUP($G547,Ages!$A$3:$AG$10,31,0),1.35*$L547+VLOOKUP($G547,Ages!$A$12:$AG$19,31,0)),"")</f>
        <v/>
      </c>
      <c r="N547" s="19"/>
      <c r="O547" s="19"/>
      <c r="P547" s="20" t="str">
        <f t="shared" si="25"/>
        <v/>
      </c>
      <c r="Q547" s="19"/>
      <c r="R547" s="19"/>
      <c r="S547" s="20" t="str">
        <f>IF(AND(Q547&gt;0,R547&gt;0),IF($F547="F",IF(SUM($Q547,$R547)&lt;=35,1.33*($Q547+$R547)-0.013*POWER(($Q547+$R547),2)-2.5,0.546*($Q547+$R547)+9.7),1.21*($Q547+$R547)-0.008*POWER(($Q547+$R547),2)-VLOOKUP($G547,Ages!$A$12:$AD$19,30,0)),"")</f>
        <v/>
      </c>
      <c r="T547" s="18"/>
      <c r="X547" s="21" t="str">
        <f t="shared" si="26"/>
        <v xml:space="preserve"> </v>
      </c>
      <c r="AA547" s="18"/>
      <c r="AB547" s="18"/>
      <c r="AC547" s="18"/>
    </row>
    <row r="548" spans="6:29" s="17" customFormat="1" x14ac:dyDescent="0.2">
      <c r="F548" s="18"/>
      <c r="H548" s="19"/>
      <c r="I548" s="19"/>
      <c r="J548" s="20" t="str">
        <f t="shared" si="24"/>
        <v xml:space="preserve"> </v>
      </c>
      <c r="K548" s="19"/>
      <c r="L548" s="19"/>
      <c r="M548" s="28" t="str">
        <f>IF($L548&gt;0,IF($F548="F",1.11*$L548+VLOOKUP($G548,Ages!$A$3:$AG$10,31,0),1.35*$L548+VLOOKUP($G548,Ages!$A$12:$AG$19,31,0)),"")</f>
        <v/>
      </c>
      <c r="N548" s="19"/>
      <c r="O548" s="19"/>
      <c r="P548" s="20" t="str">
        <f t="shared" si="25"/>
        <v/>
      </c>
      <c r="Q548" s="19"/>
      <c r="R548" s="19"/>
      <c r="S548" s="20" t="str">
        <f>IF(AND(Q548&gt;0,R548&gt;0),IF($F548="F",IF(SUM($Q548,$R548)&lt;=35,1.33*($Q548+$R548)-0.013*POWER(($Q548+$R548),2)-2.5,0.546*($Q548+$R548)+9.7),1.21*($Q548+$R548)-0.008*POWER(($Q548+$R548),2)-VLOOKUP($G548,Ages!$A$12:$AD$19,30,0)),"")</f>
        <v/>
      </c>
      <c r="T548" s="18"/>
      <c r="X548" s="21" t="str">
        <f t="shared" si="26"/>
        <v xml:space="preserve"> </v>
      </c>
      <c r="AA548" s="18"/>
      <c r="AB548" s="18"/>
      <c r="AC548" s="18"/>
    </row>
    <row r="549" spans="6:29" s="17" customFormat="1" x14ac:dyDescent="0.2">
      <c r="F549" s="18"/>
      <c r="H549" s="19"/>
      <c r="I549" s="19"/>
      <c r="J549" s="20" t="str">
        <f t="shared" si="24"/>
        <v xml:space="preserve"> </v>
      </c>
      <c r="K549" s="19"/>
      <c r="L549" s="19"/>
      <c r="M549" s="28" t="str">
        <f>IF($L549&gt;0,IF($F549="F",1.11*$L549+VLOOKUP($G549,Ages!$A$3:$AG$10,31,0),1.35*$L549+VLOOKUP($G549,Ages!$A$12:$AG$19,31,0)),"")</f>
        <v/>
      </c>
      <c r="N549" s="19"/>
      <c r="O549" s="19"/>
      <c r="P549" s="20" t="str">
        <f t="shared" si="25"/>
        <v/>
      </c>
      <c r="Q549" s="19"/>
      <c r="R549" s="19"/>
      <c r="S549" s="20" t="str">
        <f>IF(AND(Q549&gt;0,R549&gt;0),IF($F549="F",IF(SUM($Q549,$R549)&lt;=35,1.33*($Q549+$R549)-0.013*POWER(($Q549+$R549),2)-2.5,0.546*($Q549+$R549)+9.7),1.21*($Q549+$R549)-0.008*POWER(($Q549+$R549),2)-VLOOKUP($G549,Ages!$A$12:$AD$19,30,0)),"")</f>
        <v/>
      </c>
      <c r="T549" s="18"/>
      <c r="X549" s="21" t="str">
        <f t="shared" si="26"/>
        <v xml:space="preserve"> </v>
      </c>
      <c r="AA549" s="18"/>
      <c r="AB549" s="18"/>
      <c r="AC549" s="18"/>
    </row>
    <row r="550" spans="6:29" s="17" customFormat="1" x14ac:dyDescent="0.2">
      <c r="F550" s="18"/>
      <c r="H550" s="19"/>
      <c r="I550" s="19"/>
      <c r="J550" s="20" t="str">
        <f t="shared" si="24"/>
        <v xml:space="preserve"> </v>
      </c>
      <c r="K550" s="19"/>
      <c r="L550" s="19"/>
      <c r="M550" s="28" t="str">
        <f>IF($L550&gt;0,IF($F550="F",1.11*$L550+VLOOKUP($G550,Ages!$A$3:$AG$10,31,0),1.35*$L550+VLOOKUP($G550,Ages!$A$12:$AG$19,31,0)),"")</f>
        <v/>
      </c>
      <c r="N550" s="19"/>
      <c r="O550" s="19"/>
      <c r="P550" s="20" t="str">
        <f t="shared" si="25"/>
        <v/>
      </c>
      <c r="Q550" s="19"/>
      <c r="R550" s="19"/>
      <c r="S550" s="20" t="str">
        <f>IF(AND(Q550&gt;0,R550&gt;0),IF($F550="F",IF(SUM($Q550,$R550)&lt;=35,1.33*($Q550+$R550)-0.013*POWER(($Q550+$R550),2)-2.5,0.546*($Q550+$R550)+9.7),1.21*($Q550+$R550)-0.008*POWER(($Q550+$R550),2)-VLOOKUP($G550,Ages!$A$12:$AD$19,30,0)),"")</f>
        <v/>
      </c>
      <c r="T550" s="18"/>
      <c r="X550" s="21" t="str">
        <f t="shared" si="26"/>
        <v xml:space="preserve"> </v>
      </c>
      <c r="AA550" s="18"/>
      <c r="AB550" s="18"/>
      <c r="AC550" s="18"/>
    </row>
    <row r="551" spans="6:29" s="17" customFormat="1" x14ac:dyDescent="0.2">
      <c r="F551" s="18"/>
      <c r="H551" s="19"/>
      <c r="I551" s="19"/>
      <c r="J551" s="20" t="str">
        <f t="shared" si="24"/>
        <v xml:space="preserve"> </v>
      </c>
      <c r="K551" s="19"/>
      <c r="L551" s="19"/>
      <c r="M551" s="28" t="str">
        <f>IF($L551&gt;0,IF($F551="F",1.11*$L551+VLOOKUP($G551,Ages!$A$3:$AG$10,31,0),1.35*$L551+VLOOKUP($G551,Ages!$A$12:$AG$19,31,0)),"")</f>
        <v/>
      </c>
      <c r="N551" s="19"/>
      <c r="O551" s="19"/>
      <c r="P551" s="20" t="str">
        <f t="shared" si="25"/>
        <v/>
      </c>
      <c r="Q551" s="19"/>
      <c r="R551" s="19"/>
      <c r="S551" s="20" t="str">
        <f>IF(AND(Q551&gt;0,R551&gt;0),IF($F551="F",IF(SUM($Q551,$R551)&lt;=35,1.33*($Q551+$R551)-0.013*POWER(($Q551+$R551),2)-2.5,0.546*($Q551+$R551)+9.7),1.21*($Q551+$R551)-0.008*POWER(($Q551+$R551),2)-VLOOKUP($G551,Ages!$A$12:$AD$19,30,0)),"")</f>
        <v/>
      </c>
      <c r="T551" s="18"/>
      <c r="X551" s="21" t="str">
        <f t="shared" si="26"/>
        <v xml:space="preserve"> </v>
      </c>
      <c r="AA551" s="18"/>
      <c r="AB551" s="18"/>
      <c r="AC551" s="18"/>
    </row>
    <row r="552" spans="6:29" s="17" customFormat="1" x14ac:dyDescent="0.2">
      <c r="F552" s="18"/>
      <c r="H552" s="19"/>
      <c r="I552" s="19"/>
      <c r="J552" s="20" t="str">
        <f t="shared" si="24"/>
        <v xml:space="preserve"> </v>
      </c>
      <c r="K552" s="19"/>
      <c r="L552" s="19"/>
      <c r="M552" s="28" t="str">
        <f>IF($L552&gt;0,IF($F552="F",1.11*$L552+VLOOKUP($G552,Ages!$A$3:$AG$10,31,0),1.35*$L552+VLOOKUP($G552,Ages!$A$12:$AG$19,31,0)),"")</f>
        <v/>
      </c>
      <c r="N552" s="19"/>
      <c r="O552" s="19"/>
      <c r="P552" s="20" t="str">
        <f t="shared" si="25"/>
        <v/>
      </c>
      <c r="Q552" s="19"/>
      <c r="R552" s="19"/>
      <c r="S552" s="20" t="str">
        <f>IF(AND(Q552&gt;0,R552&gt;0),IF($F552="F",IF(SUM($Q552,$R552)&lt;=35,1.33*($Q552+$R552)-0.013*POWER(($Q552+$R552),2)-2.5,0.546*($Q552+$R552)+9.7),1.21*($Q552+$R552)-0.008*POWER(($Q552+$R552),2)-VLOOKUP($G552,Ages!$A$12:$AD$19,30,0)),"")</f>
        <v/>
      </c>
      <c r="T552" s="18"/>
      <c r="X552" s="21" t="str">
        <f t="shared" si="26"/>
        <v xml:space="preserve"> </v>
      </c>
      <c r="AA552" s="18"/>
      <c r="AB552" s="18"/>
      <c r="AC552" s="18"/>
    </row>
    <row r="553" spans="6:29" s="17" customFormat="1" x14ac:dyDescent="0.2">
      <c r="F553" s="18"/>
      <c r="H553" s="19"/>
      <c r="I553" s="19"/>
      <c r="J553" s="20" t="str">
        <f t="shared" si="24"/>
        <v xml:space="preserve"> </v>
      </c>
      <c r="K553" s="19"/>
      <c r="L553" s="19"/>
      <c r="M553" s="28" t="str">
        <f>IF($L553&gt;0,IF($F553="F",1.11*$L553+VLOOKUP($G553,Ages!$A$3:$AG$10,31,0),1.35*$L553+VLOOKUP($G553,Ages!$A$12:$AG$19,31,0)),"")</f>
        <v/>
      </c>
      <c r="N553" s="19"/>
      <c r="O553" s="19"/>
      <c r="P553" s="20" t="str">
        <f t="shared" si="25"/>
        <v/>
      </c>
      <c r="Q553" s="19"/>
      <c r="R553" s="19"/>
      <c r="S553" s="20" t="str">
        <f>IF(AND(Q553&gt;0,R553&gt;0),IF($F553="F",IF(SUM($Q553,$R553)&lt;=35,1.33*($Q553+$R553)-0.013*POWER(($Q553+$R553),2)-2.5,0.546*($Q553+$R553)+9.7),1.21*($Q553+$R553)-0.008*POWER(($Q553+$R553),2)-VLOOKUP($G553,Ages!$A$12:$AD$19,30,0)),"")</f>
        <v/>
      </c>
      <c r="T553" s="18"/>
      <c r="X553" s="21" t="str">
        <f t="shared" si="26"/>
        <v xml:space="preserve"> </v>
      </c>
      <c r="AA553" s="18"/>
      <c r="AB553" s="18"/>
      <c r="AC553" s="18"/>
    </row>
    <row r="554" spans="6:29" s="17" customFormat="1" x14ac:dyDescent="0.2">
      <c r="F554" s="18"/>
      <c r="H554" s="19"/>
      <c r="I554" s="19"/>
      <c r="J554" s="20" t="str">
        <f t="shared" si="24"/>
        <v xml:space="preserve"> </v>
      </c>
      <c r="K554" s="19"/>
      <c r="L554" s="19"/>
      <c r="M554" s="28" t="str">
        <f>IF($L554&gt;0,IF($F554="F",1.11*$L554+VLOOKUP($G554,Ages!$A$3:$AG$10,31,0),1.35*$L554+VLOOKUP($G554,Ages!$A$12:$AG$19,31,0)),"")</f>
        <v/>
      </c>
      <c r="N554" s="19"/>
      <c r="O554" s="19"/>
      <c r="P554" s="20" t="str">
        <f t="shared" si="25"/>
        <v/>
      </c>
      <c r="Q554" s="19"/>
      <c r="R554" s="19"/>
      <c r="S554" s="20" t="str">
        <f>IF(AND(Q554&gt;0,R554&gt;0),IF($F554="F",IF(SUM($Q554,$R554)&lt;=35,1.33*($Q554+$R554)-0.013*POWER(($Q554+$R554),2)-2.5,0.546*($Q554+$R554)+9.7),1.21*($Q554+$R554)-0.008*POWER(($Q554+$R554),2)-VLOOKUP($G554,Ages!$A$12:$AD$19,30,0)),"")</f>
        <v/>
      </c>
      <c r="T554" s="18"/>
      <c r="X554" s="21" t="str">
        <f t="shared" si="26"/>
        <v xml:space="preserve"> </v>
      </c>
      <c r="AA554" s="18"/>
      <c r="AB554" s="18"/>
      <c r="AC554" s="18"/>
    </row>
    <row r="555" spans="6:29" s="17" customFormat="1" x14ac:dyDescent="0.2">
      <c r="F555" s="18"/>
      <c r="H555" s="19"/>
      <c r="I555" s="19"/>
      <c r="J555" s="20" t="str">
        <f t="shared" si="24"/>
        <v xml:space="preserve"> </v>
      </c>
      <c r="K555" s="19"/>
      <c r="L555" s="19"/>
      <c r="M555" s="28" t="str">
        <f>IF($L555&gt;0,IF($F555="F",1.11*$L555+VLOOKUP($G555,Ages!$A$3:$AG$10,31,0),1.35*$L555+VLOOKUP($G555,Ages!$A$12:$AG$19,31,0)),"")</f>
        <v/>
      </c>
      <c r="N555" s="19"/>
      <c r="O555" s="19"/>
      <c r="P555" s="20" t="str">
        <f t="shared" si="25"/>
        <v/>
      </c>
      <c r="Q555" s="19"/>
      <c r="R555" s="19"/>
      <c r="S555" s="20" t="str">
        <f>IF(AND(Q555&gt;0,R555&gt;0),IF($F555="F",IF(SUM($Q555,$R555)&lt;=35,1.33*($Q555+$R555)-0.013*POWER(($Q555+$R555),2)-2.5,0.546*($Q555+$R555)+9.7),1.21*($Q555+$R555)-0.008*POWER(($Q555+$R555),2)-VLOOKUP($G555,Ages!$A$12:$AD$19,30,0)),"")</f>
        <v/>
      </c>
      <c r="T555" s="18"/>
      <c r="X555" s="21" t="str">
        <f t="shared" si="26"/>
        <v xml:space="preserve"> </v>
      </c>
      <c r="AA555" s="18"/>
      <c r="AB555" s="18"/>
      <c r="AC555" s="18"/>
    </row>
    <row r="556" spans="6:29" s="17" customFormat="1" x14ac:dyDescent="0.2">
      <c r="F556" s="18"/>
      <c r="H556" s="19"/>
      <c r="I556" s="19"/>
      <c r="J556" s="20" t="str">
        <f t="shared" si="24"/>
        <v xml:space="preserve"> </v>
      </c>
      <c r="K556" s="19"/>
      <c r="L556" s="19"/>
      <c r="M556" s="28" t="str">
        <f>IF($L556&gt;0,IF($F556="F",1.11*$L556+VLOOKUP($G556,Ages!$A$3:$AG$10,31,0),1.35*$L556+VLOOKUP($G556,Ages!$A$12:$AG$19,31,0)),"")</f>
        <v/>
      </c>
      <c r="N556" s="19"/>
      <c r="O556" s="19"/>
      <c r="P556" s="20" t="str">
        <f t="shared" si="25"/>
        <v/>
      </c>
      <c r="Q556" s="19"/>
      <c r="R556" s="19"/>
      <c r="S556" s="20" t="str">
        <f>IF(AND(Q556&gt;0,R556&gt;0),IF($F556="F",IF(SUM($Q556,$R556)&lt;=35,1.33*($Q556+$R556)-0.013*POWER(($Q556+$R556),2)-2.5,0.546*($Q556+$R556)+9.7),1.21*($Q556+$R556)-0.008*POWER(($Q556+$R556),2)-VLOOKUP($G556,Ages!$A$12:$AD$19,30,0)),"")</f>
        <v/>
      </c>
      <c r="T556" s="18"/>
      <c r="X556" s="21" t="str">
        <f t="shared" si="26"/>
        <v xml:space="preserve"> </v>
      </c>
      <c r="AA556" s="18"/>
      <c r="AB556" s="18"/>
      <c r="AC556" s="18"/>
    </row>
    <row r="557" spans="6:29" s="17" customFormat="1" x14ac:dyDescent="0.2">
      <c r="F557" s="18"/>
      <c r="H557" s="19"/>
      <c r="I557" s="19"/>
      <c r="J557" s="20" t="str">
        <f t="shared" si="24"/>
        <v xml:space="preserve"> </v>
      </c>
      <c r="K557" s="19"/>
      <c r="L557" s="19"/>
      <c r="M557" s="28" t="str">
        <f>IF($L557&gt;0,IF($F557="F",1.11*$L557+VLOOKUP($G557,Ages!$A$3:$AG$10,31,0),1.35*$L557+VLOOKUP($G557,Ages!$A$12:$AG$19,31,0)),"")</f>
        <v/>
      </c>
      <c r="N557" s="19"/>
      <c r="O557" s="19"/>
      <c r="P557" s="20" t="str">
        <f t="shared" si="25"/>
        <v/>
      </c>
      <c r="Q557" s="19"/>
      <c r="R557" s="19"/>
      <c r="S557" s="20" t="str">
        <f>IF(AND(Q557&gt;0,R557&gt;0),IF($F557="F",IF(SUM($Q557,$R557)&lt;=35,1.33*($Q557+$R557)-0.013*POWER(($Q557+$R557),2)-2.5,0.546*($Q557+$R557)+9.7),1.21*($Q557+$R557)-0.008*POWER(($Q557+$R557),2)-VLOOKUP($G557,Ages!$A$12:$AD$19,30,0)),"")</f>
        <v/>
      </c>
      <c r="T557" s="18"/>
      <c r="X557" s="21" t="str">
        <f t="shared" si="26"/>
        <v xml:space="preserve"> </v>
      </c>
      <c r="AA557" s="18"/>
      <c r="AB557" s="18"/>
      <c r="AC557" s="18"/>
    </row>
    <row r="558" spans="6:29" s="17" customFormat="1" x14ac:dyDescent="0.2">
      <c r="F558" s="18"/>
      <c r="H558" s="19"/>
      <c r="I558" s="19"/>
      <c r="J558" s="20" t="str">
        <f t="shared" si="24"/>
        <v xml:space="preserve"> </v>
      </c>
      <c r="K558" s="19"/>
      <c r="L558" s="19"/>
      <c r="M558" s="28" t="str">
        <f>IF($L558&gt;0,IF($F558="F",1.11*$L558+VLOOKUP($G558,Ages!$A$3:$AG$10,31,0),1.35*$L558+VLOOKUP($G558,Ages!$A$12:$AG$19,31,0)),"")</f>
        <v/>
      </c>
      <c r="N558" s="19"/>
      <c r="O558" s="19"/>
      <c r="P558" s="20" t="str">
        <f t="shared" si="25"/>
        <v/>
      </c>
      <c r="Q558" s="19"/>
      <c r="R558" s="19"/>
      <c r="S558" s="20" t="str">
        <f>IF(AND(Q558&gt;0,R558&gt;0),IF($F558="F",IF(SUM($Q558,$R558)&lt;=35,1.33*($Q558+$R558)-0.013*POWER(($Q558+$R558),2)-2.5,0.546*($Q558+$R558)+9.7),1.21*($Q558+$R558)-0.008*POWER(($Q558+$R558),2)-VLOOKUP($G558,Ages!$A$12:$AD$19,30,0)),"")</f>
        <v/>
      </c>
      <c r="T558" s="18"/>
      <c r="X558" s="21" t="str">
        <f t="shared" si="26"/>
        <v xml:space="preserve"> </v>
      </c>
      <c r="AA558" s="18"/>
      <c r="AB558" s="18"/>
      <c r="AC558" s="18"/>
    </row>
    <row r="559" spans="6:29" s="17" customFormat="1" x14ac:dyDescent="0.2">
      <c r="F559" s="18"/>
      <c r="H559" s="19"/>
      <c r="I559" s="19"/>
      <c r="J559" s="20" t="str">
        <f t="shared" si="24"/>
        <v xml:space="preserve"> </v>
      </c>
      <c r="K559" s="19"/>
      <c r="L559" s="19"/>
      <c r="M559" s="28" t="str">
        <f>IF($L559&gt;0,IF($F559="F",1.11*$L559+VLOOKUP($G559,Ages!$A$3:$AG$10,31,0),1.35*$L559+VLOOKUP($G559,Ages!$A$12:$AG$19,31,0)),"")</f>
        <v/>
      </c>
      <c r="N559" s="19"/>
      <c r="O559" s="19"/>
      <c r="P559" s="20" t="str">
        <f t="shared" si="25"/>
        <v/>
      </c>
      <c r="Q559" s="19"/>
      <c r="R559" s="19"/>
      <c r="S559" s="20" t="str">
        <f>IF(AND(Q559&gt;0,R559&gt;0),IF($F559="F",IF(SUM($Q559,$R559)&lt;=35,1.33*($Q559+$R559)-0.013*POWER(($Q559+$R559),2)-2.5,0.546*($Q559+$R559)+9.7),1.21*($Q559+$R559)-0.008*POWER(($Q559+$R559),2)-VLOOKUP($G559,Ages!$A$12:$AD$19,30,0)),"")</f>
        <v/>
      </c>
      <c r="T559" s="18"/>
      <c r="X559" s="21" t="str">
        <f t="shared" si="26"/>
        <v xml:space="preserve"> </v>
      </c>
      <c r="AA559" s="18"/>
      <c r="AB559" s="18"/>
      <c r="AC559" s="18"/>
    </row>
    <row r="560" spans="6:29" s="17" customFormat="1" x14ac:dyDescent="0.2">
      <c r="F560" s="18"/>
      <c r="H560" s="19"/>
      <c r="I560" s="19"/>
      <c r="J560" s="20" t="str">
        <f t="shared" si="24"/>
        <v xml:space="preserve"> </v>
      </c>
      <c r="K560" s="19"/>
      <c r="L560" s="19"/>
      <c r="M560" s="28" t="str">
        <f>IF($L560&gt;0,IF($F560="F",1.11*$L560+VLOOKUP($G560,Ages!$A$3:$AG$10,31,0),1.35*$L560+VLOOKUP($G560,Ages!$A$12:$AG$19,31,0)),"")</f>
        <v/>
      </c>
      <c r="N560" s="19"/>
      <c r="O560" s="19"/>
      <c r="P560" s="20" t="str">
        <f t="shared" si="25"/>
        <v/>
      </c>
      <c r="Q560" s="19"/>
      <c r="R560" s="19"/>
      <c r="S560" s="20" t="str">
        <f>IF(AND(Q560&gt;0,R560&gt;0),IF($F560="F",IF(SUM($Q560,$R560)&lt;=35,1.33*($Q560+$R560)-0.013*POWER(($Q560+$R560),2)-2.5,0.546*($Q560+$R560)+9.7),1.21*($Q560+$R560)-0.008*POWER(($Q560+$R560),2)-VLOOKUP($G560,Ages!$A$12:$AD$19,30,0)),"")</f>
        <v/>
      </c>
      <c r="T560" s="18"/>
      <c r="X560" s="21" t="str">
        <f t="shared" si="26"/>
        <v xml:space="preserve"> </v>
      </c>
      <c r="AA560" s="18"/>
      <c r="AB560" s="18"/>
      <c r="AC560" s="18"/>
    </row>
    <row r="561" spans="6:29" s="17" customFormat="1" x14ac:dyDescent="0.2">
      <c r="F561" s="18"/>
      <c r="H561" s="19"/>
      <c r="I561" s="19"/>
      <c r="J561" s="20" t="str">
        <f t="shared" si="24"/>
        <v xml:space="preserve"> </v>
      </c>
      <c r="K561" s="19"/>
      <c r="L561" s="19"/>
      <c r="M561" s="28" t="str">
        <f>IF($L561&gt;0,IF($F561="F",1.11*$L561+VLOOKUP($G561,Ages!$A$3:$AG$10,31,0),1.35*$L561+VLOOKUP($G561,Ages!$A$12:$AG$19,31,0)),"")</f>
        <v/>
      </c>
      <c r="N561" s="19"/>
      <c r="O561" s="19"/>
      <c r="P561" s="20" t="str">
        <f t="shared" si="25"/>
        <v/>
      </c>
      <c r="Q561" s="19"/>
      <c r="R561" s="19"/>
      <c r="S561" s="20" t="str">
        <f>IF(AND(Q561&gt;0,R561&gt;0),IF($F561="F",IF(SUM($Q561,$R561)&lt;=35,1.33*($Q561+$R561)-0.013*POWER(($Q561+$R561),2)-2.5,0.546*($Q561+$R561)+9.7),1.21*($Q561+$R561)-0.008*POWER(($Q561+$R561),2)-VLOOKUP($G561,Ages!$A$12:$AD$19,30,0)),"")</f>
        <v/>
      </c>
      <c r="T561" s="18"/>
      <c r="X561" s="21" t="str">
        <f t="shared" si="26"/>
        <v xml:space="preserve"> </v>
      </c>
      <c r="AA561" s="18"/>
      <c r="AB561" s="18"/>
      <c r="AC561" s="18"/>
    </row>
    <row r="562" spans="6:29" s="17" customFormat="1" x14ac:dyDescent="0.2">
      <c r="F562" s="18"/>
      <c r="H562" s="19"/>
      <c r="I562" s="19"/>
      <c r="J562" s="20" t="str">
        <f t="shared" si="24"/>
        <v xml:space="preserve"> </v>
      </c>
      <c r="K562" s="19"/>
      <c r="L562" s="19"/>
      <c r="M562" s="28" t="str">
        <f>IF($L562&gt;0,IF($F562="F",1.11*$L562+VLOOKUP($G562,Ages!$A$3:$AG$10,31,0),1.35*$L562+VLOOKUP($G562,Ages!$A$12:$AG$19,31,0)),"")</f>
        <v/>
      </c>
      <c r="N562" s="19"/>
      <c r="O562" s="19"/>
      <c r="P562" s="20" t="str">
        <f t="shared" si="25"/>
        <v/>
      </c>
      <c r="Q562" s="19"/>
      <c r="R562" s="19"/>
      <c r="S562" s="20" t="str">
        <f>IF(AND(Q562&gt;0,R562&gt;0),IF($F562="F",IF(SUM($Q562,$R562)&lt;=35,1.33*($Q562+$R562)-0.013*POWER(($Q562+$R562),2)-2.5,0.546*($Q562+$R562)+9.7),1.21*($Q562+$R562)-0.008*POWER(($Q562+$R562),2)-VLOOKUP($G562,Ages!$A$12:$AD$19,30,0)),"")</f>
        <v/>
      </c>
      <c r="T562" s="18"/>
      <c r="X562" s="21" t="str">
        <f t="shared" si="26"/>
        <v xml:space="preserve"> </v>
      </c>
      <c r="AA562" s="18"/>
      <c r="AB562" s="18"/>
      <c r="AC562" s="18"/>
    </row>
    <row r="563" spans="6:29" s="17" customFormat="1" x14ac:dyDescent="0.2">
      <c r="F563" s="18"/>
      <c r="H563" s="19"/>
      <c r="I563" s="19"/>
      <c r="J563" s="20" t="str">
        <f t="shared" si="24"/>
        <v xml:space="preserve"> </v>
      </c>
      <c r="K563" s="19"/>
      <c r="L563" s="19"/>
      <c r="M563" s="28" t="str">
        <f>IF($L563&gt;0,IF($F563="F",1.11*$L563+VLOOKUP($G563,Ages!$A$3:$AG$10,31,0),1.35*$L563+VLOOKUP($G563,Ages!$A$12:$AG$19,31,0)),"")</f>
        <v/>
      </c>
      <c r="N563" s="19"/>
      <c r="O563" s="19"/>
      <c r="P563" s="20" t="str">
        <f t="shared" si="25"/>
        <v/>
      </c>
      <c r="Q563" s="19"/>
      <c r="R563" s="19"/>
      <c r="S563" s="20" t="str">
        <f>IF(AND(Q563&gt;0,R563&gt;0),IF($F563="F",IF(SUM($Q563,$R563)&lt;=35,1.33*($Q563+$R563)-0.013*POWER(($Q563+$R563),2)-2.5,0.546*($Q563+$R563)+9.7),1.21*($Q563+$R563)-0.008*POWER(($Q563+$R563),2)-VLOOKUP($G563,Ages!$A$12:$AD$19,30,0)),"")</f>
        <v/>
      </c>
      <c r="T563" s="18"/>
      <c r="X563" s="21" t="str">
        <f t="shared" si="26"/>
        <v xml:space="preserve"> </v>
      </c>
      <c r="AA563" s="18"/>
      <c r="AB563" s="18"/>
      <c r="AC563" s="18"/>
    </row>
    <row r="564" spans="6:29" s="17" customFormat="1" x14ac:dyDescent="0.2">
      <c r="F564" s="18"/>
      <c r="H564" s="19"/>
      <c r="I564" s="19"/>
      <c r="J564" s="20" t="str">
        <f t="shared" si="24"/>
        <v xml:space="preserve"> </v>
      </c>
      <c r="K564" s="19"/>
      <c r="L564" s="19"/>
      <c r="M564" s="28" t="str">
        <f>IF($L564&gt;0,IF($F564="F",1.11*$L564+VLOOKUP($G564,Ages!$A$3:$AG$10,31,0),1.35*$L564+VLOOKUP($G564,Ages!$A$12:$AG$19,31,0)),"")</f>
        <v/>
      </c>
      <c r="N564" s="19"/>
      <c r="O564" s="19"/>
      <c r="P564" s="20" t="str">
        <f t="shared" si="25"/>
        <v/>
      </c>
      <c r="Q564" s="19"/>
      <c r="R564" s="19"/>
      <c r="S564" s="20" t="str">
        <f>IF(AND(Q564&gt;0,R564&gt;0),IF($F564="F",IF(SUM($Q564,$R564)&lt;=35,1.33*($Q564+$R564)-0.013*POWER(($Q564+$R564),2)-2.5,0.546*($Q564+$R564)+9.7),1.21*($Q564+$R564)-0.008*POWER(($Q564+$R564),2)-VLOOKUP($G564,Ages!$A$12:$AD$19,30,0)),"")</f>
        <v/>
      </c>
      <c r="T564" s="18"/>
      <c r="X564" s="21" t="str">
        <f t="shared" si="26"/>
        <v xml:space="preserve"> </v>
      </c>
      <c r="AA564" s="18"/>
      <c r="AB564" s="18"/>
      <c r="AC564" s="18"/>
    </row>
    <row r="565" spans="6:29" s="17" customFormat="1" x14ac:dyDescent="0.2">
      <c r="F565" s="18"/>
      <c r="H565" s="19"/>
      <c r="I565" s="19"/>
      <c r="J565" s="20" t="str">
        <f t="shared" si="24"/>
        <v xml:space="preserve"> </v>
      </c>
      <c r="K565" s="19"/>
      <c r="L565" s="19"/>
      <c r="M565" s="28" t="str">
        <f>IF($L565&gt;0,IF($F565="F",1.11*$L565+VLOOKUP($G565,Ages!$A$3:$AG$10,31,0),1.35*$L565+VLOOKUP($G565,Ages!$A$12:$AG$19,31,0)),"")</f>
        <v/>
      </c>
      <c r="N565" s="19"/>
      <c r="O565" s="19"/>
      <c r="P565" s="20" t="str">
        <f t="shared" si="25"/>
        <v/>
      </c>
      <c r="Q565" s="19"/>
      <c r="R565" s="19"/>
      <c r="S565" s="20" t="str">
        <f>IF(AND(Q565&gt;0,R565&gt;0),IF($F565="F",IF(SUM($Q565,$R565)&lt;=35,1.33*($Q565+$R565)-0.013*POWER(($Q565+$R565),2)-2.5,0.546*($Q565+$R565)+9.7),1.21*($Q565+$R565)-0.008*POWER(($Q565+$R565),2)-VLOOKUP($G565,Ages!$A$12:$AD$19,30,0)),"")</f>
        <v/>
      </c>
      <c r="T565" s="18"/>
      <c r="X565" s="21" t="str">
        <f t="shared" si="26"/>
        <v xml:space="preserve"> </v>
      </c>
      <c r="AA565" s="18"/>
      <c r="AB565" s="18"/>
      <c r="AC565" s="18"/>
    </row>
    <row r="566" spans="6:29" s="17" customFormat="1" x14ac:dyDescent="0.2">
      <c r="F566" s="18"/>
      <c r="H566" s="19"/>
      <c r="I566" s="19"/>
      <c r="J566" s="20" t="str">
        <f t="shared" si="24"/>
        <v xml:space="preserve"> </v>
      </c>
      <c r="K566" s="19"/>
      <c r="L566" s="19"/>
      <c r="M566" s="28" t="str">
        <f>IF($L566&gt;0,IF($F566="F",1.11*$L566+VLOOKUP($G566,Ages!$A$3:$AG$10,31,0),1.35*$L566+VLOOKUP($G566,Ages!$A$12:$AG$19,31,0)),"")</f>
        <v/>
      </c>
      <c r="N566" s="19"/>
      <c r="O566" s="19"/>
      <c r="P566" s="20" t="str">
        <f t="shared" si="25"/>
        <v/>
      </c>
      <c r="Q566" s="19"/>
      <c r="R566" s="19"/>
      <c r="S566" s="20" t="str">
        <f>IF(AND(Q566&gt;0,R566&gt;0),IF($F566="F",IF(SUM($Q566,$R566)&lt;=35,1.33*($Q566+$R566)-0.013*POWER(($Q566+$R566),2)-2.5,0.546*($Q566+$R566)+9.7),1.21*($Q566+$R566)-0.008*POWER(($Q566+$R566),2)-VLOOKUP($G566,Ages!$A$12:$AD$19,30,0)),"")</f>
        <v/>
      </c>
      <c r="T566" s="18"/>
      <c r="X566" s="21" t="str">
        <f t="shared" si="26"/>
        <v xml:space="preserve"> </v>
      </c>
      <c r="AA566" s="18"/>
      <c r="AB566" s="18"/>
      <c r="AC566" s="18"/>
    </row>
    <row r="567" spans="6:29" s="17" customFormat="1" x14ac:dyDescent="0.2">
      <c r="F567" s="18"/>
      <c r="H567" s="19"/>
      <c r="I567" s="19"/>
      <c r="J567" s="20" t="str">
        <f t="shared" si="24"/>
        <v xml:space="preserve"> </v>
      </c>
      <c r="K567" s="19"/>
      <c r="L567" s="19"/>
      <c r="M567" s="28" t="str">
        <f>IF($L567&gt;0,IF($F567="F",1.11*$L567+VLOOKUP($G567,Ages!$A$3:$AG$10,31,0),1.35*$L567+VLOOKUP($G567,Ages!$A$12:$AG$19,31,0)),"")</f>
        <v/>
      </c>
      <c r="N567" s="19"/>
      <c r="O567" s="19"/>
      <c r="P567" s="20" t="str">
        <f t="shared" si="25"/>
        <v/>
      </c>
      <c r="Q567" s="19"/>
      <c r="R567" s="19"/>
      <c r="S567" s="20" t="str">
        <f>IF(AND(Q567&gt;0,R567&gt;0),IF($F567="F",IF(SUM($Q567,$R567)&lt;=35,1.33*($Q567+$R567)-0.013*POWER(($Q567+$R567),2)-2.5,0.546*($Q567+$R567)+9.7),1.21*($Q567+$R567)-0.008*POWER(($Q567+$R567),2)-VLOOKUP($G567,Ages!$A$12:$AD$19,30,0)),"")</f>
        <v/>
      </c>
      <c r="T567" s="18"/>
      <c r="X567" s="21" t="str">
        <f t="shared" si="26"/>
        <v xml:space="preserve"> </v>
      </c>
      <c r="AA567" s="18"/>
      <c r="AB567" s="18"/>
      <c r="AC567" s="18"/>
    </row>
    <row r="568" spans="6:29" s="17" customFormat="1" x14ac:dyDescent="0.2">
      <c r="F568" s="18"/>
      <c r="H568" s="19"/>
      <c r="I568" s="19"/>
      <c r="J568" s="20" t="str">
        <f t="shared" si="24"/>
        <v xml:space="preserve"> </v>
      </c>
      <c r="K568" s="19"/>
      <c r="L568" s="19"/>
      <c r="M568" s="28" t="str">
        <f>IF($L568&gt;0,IF($F568="F",1.11*$L568+VLOOKUP($G568,Ages!$A$3:$AG$10,31,0),1.35*$L568+VLOOKUP($G568,Ages!$A$12:$AG$19,31,0)),"")</f>
        <v/>
      </c>
      <c r="N568" s="19"/>
      <c r="O568" s="19"/>
      <c r="P568" s="20" t="str">
        <f t="shared" si="25"/>
        <v/>
      </c>
      <c r="Q568" s="19"/>
      <c r="R568" s="19"/>
      <c r="S568" s="20" t="str">
        <f>IF(AND(Q568&gt;0,R568&gt;0),IF($F568="F",IF(SUM($Q568,$R568)&lt;=35,1.33*($Q568+$R568)-0.013*POWER(($Q568+$R568),2)-2.5,0.546*($Q568+$R568)+9.7),1.21*($Q568+$R568)-0.008*POWER(($Q568+$R568),2)-VLOOKUP($G568,Ages!$A$12:$AD$19,30,0)),"")</f>
        <v/>
      </c>
      <c r="T568" s="18"/>
      <c r="X568" s="21" t="str">
        <f t="shared" si="26"/>
        <v xml:space="preserve"> </v>
      </c>
      <c r="AA568" s="18"/>
      <c r="AB568" s="18"/>
      <c r="AC568" s="18"/>
    </row>
    <row r="569" spans="6:29" s="17" customFormat="1" x14ac:dyDescent="0.2">
      <c r="F569" s="18"/>
      <c r="H569" s="19"/>
      <c r="I569" s="19"/>
      <c r="J569" s="20" t="str">
        <f t="shared" si="24"/>
        <v xml:space="preserve"> </v>
      </c>
      <c r="K569" s="19"/>
      <c r="L569" s="19"/>
      <c r="M569" s="28" t="str">
        <f>IF($L569&gt;0,IF($F569="F",1.11*$L569+VLOOKUP($G569,Ages!$A$3:$AG$10,31,0),1.35*$L569+VLOOKUP($G569,Ages!$A$12:$AG$19,31,0)),"")</f>
        <v/>
      </c>
      <c r="N569" s="19"/>
      <c r="O569" s="19"/>
      <c r="P569" s="20" t="str">
        <f t="shared" si="25"/>
        <v/>
      </c>
      <c r="Q569" s="19"/>
      <c r="R569" s="19"/>
      <c r="S569" s="20" t="str">
        <f>IF(AND(Q569&gt;0,R569&gt;0),IF($F569="F",IF(SUM($Q569,$R569)&lt;=35,1.33*($Q569+$R569)-0.013*POWER(($Q569+$R569),2)-2.5,0.546*($Q569+$R569)+9.7),1.21*($Q569+$R569)-0.008*POWER(($Q569+$R569),2)-VLOOKUP($G569,Ages!$A$12:$AD$19,30,0)),"")</f>
        <v/>
      </c>
      <c r="T569" s="18"/>
      <c r="X569" s="21" t="str">
        <f t="shared" si="26"/>
        <v xml:space="preserve"> </v>
      </c>
      <c r="AA569" s="18"/>
      <c r="AB569" s="18"/>
      <c r="AC569" s="18"/>
    </row>
    <row r="570" spans="6:29" s="17" customFormat="1" x14ac:dyDescent="0.2">
      <c r="F570" s="18"/>
      <c r="H570" s="19"/>
      <c r="I570" s="19"/>
      <c r="J570" s="20" t="str">
        <f t="shared" si="24"/>
        <v xml:space="preserve"> </v>
      </c>
      <c r="K570" s="19"/>
      <c r="L570" s="19"/>
      <c r="M570" s="28" t="str">
        <f>IF($L570&gt;0,IF($F570="F",1.11*$L570+VLOOKUP($G570,Ages!$A$3:$AG$10,31,0),1.35*$L570+VLOOKUP($G570,Ages!$A$12:$AG$19,31,0)),"")</f>
        <v/>
      </c>
      <c r="N570" s="19"/>
      <c r="O570" s="19"/>
      <c r="P570" s="20" t="str">
        <f t="shared" si="25"/>
        <v/>
      </c>
      <c r="Q570" s="19"/>
      <c r="R570" s="19"/>
      <c r="S570" s="20" t="str">
        <f>IF(AND(Q570&gt;0,R570&gt;0),IF($F570="F",IF(SUM($Q570,$R570)&lt;=35,1.33*($Q570+$R570)-0.013*POWER(($Q570+$R570),2)-2.5,0.546*($Q570+$R570)+9.7),1.21*($Q570+$R570)-0.008*POWER(($Q570+$R570),2)-VLOOKUP($G570,Ages!$A$12:$AD$19,30,0)),"")</f>
        <v/>
      </c>
      <c r="T570" s="18"/>
      <c r="X570" s="21" t="str">
        <f t="shared" si="26"/>
        <v xml:space="preserve"> </v>
      </c>
      <c r="AA570" s="18"/>
      <c r="AB570" s="18"/>
      <c r="AC570" s="18"/>
    </row>
    <row r="571" spans="6:29" s="17" customFormat="1" x14ac:dyDescent="0.2">
      <c r="F571" s="18"/>
      <c r="H571" s="19"/>
      <c r="I571" s="19"/>
      <c r="J571" s="20" t="str">
        <f t="shared" si="24"/>
        <v xml:space="preserve"> </v>
      </c>
      <c r="K571" s="19"/>
      <c r="L571" s="19"/>
      <c r="M571" s="28" t="str">
        <f>IF($L571&gt;0,IF($F571="F",1.11*$L571+VLOOKUP($G571,Ages!$A$3:$AG$10,31,0),1.35*$L571+VLOOKUP($G571,Ages!$A$12:$AG$19,31,0)),"")</f>
        <v/>
      </c>
      <c r="N571" s="19"/>
      <c r="O571" s="19"/>
      <c r="P571" s="20" t="str">
        <f t="shared" si="25"/>
        <v/>
      </c>
      <c r="Q571" s="19"/>
      <c r="R571" s="19"/>
      <c r="S571" s="20" t="str">
        <f>IF(AND(Q571&gt;0,R571&gt;0),IF($F571="F",IF(SUM($Q571,$R571)&lt;=35,1.33*($Q571+$R571)-0.013*POWER(($Q571+$R571),2)-2.5,0.546*($Q571+$R571)+9.7),1.21*($Q571+$R571)-0.008*POWER(($Q571+$R571),2)-VLOOKUP($G571,Ages!$A$12:$AD$19,30,0)),"")</f>
        <v/>
      </c>
      <c r="T571" s="18"/>
      <c r="X571" s="21" t="str">
        <f t="shared" si="26"/>
        <v xml:space="preserve"> </v>
      </c>
      <c r="AA571" s="18"/>
      <c r="AB571" s="18"/>
      <c r="AC571" s="18"/>
    </row>
    <row r="572" spans="6:29" s="17" customFormat="1" x14ac:dyDescent="0.2">
      <c r="F572" s="18"/>
      <c r="H572" s="19"/>
      <c r="I572" s="19"/>
      <c r="J572" s="20" t="str">
        <f t="shared" si="24"/>
        <v xml:space="preserve"> </v>
      </c>
      <c r="K572" s="19"/>
      <c r="L572" s="19"/>
      <c r="M572" s="28" t="str">
        <f>IF($L572&gt;0,IF($F572="F",1.11*$L572+VLOOKUP($G572,Ages!$A$3:$AG$10,31,0),1.35*$L572+VLOOKUP($G572,Ages!$A$12:$AG$19,31,0)),"")</f>
        <v/>
      </c>
      <c r="N572" s="19"/>
      <c r="O572" s="19"/>
      <c r="P572" s="20" t="str">
        <f t="shared" si="25"/>
        <v/>
      </c>
      <c r="Q572" s="19"/>
      <c r="R572" s="19"/>
      <c r="S572" s="20" t="str">
        <f>IF(AND(Q572&gt;0,R572&gt;0),IF($F572="F",IF(SUM($Q572,$R572)&lt;=35,1.33*($Q572+$R572)-0.013*POWER(($Q572+$R572),2)-2.5,0.546*($Q572+$R572)+9.7),1.21*($Q572+$R572)-0.008*POWER(($Q572+$R572),2)-VLOOKUP($G572,Ages!$A$12:$AD$19,30,0)),"")</f>
        <v/>
      </c>
      <c r="T572" s="18"/>
      <c r="X572" s="21" t="str">
        <f t="shared" si="26"/>
        <v xml:space="preserve"> </v>
      </c>
      <c r="AA572" s="18"/>
      <c r="AB572" s="18"/>
      <c r="AC572" s="18"/>
    </row>
    <row r="573" spans="6:29" s="17" customFormat="1" x14ac:dyDescent="0.2">
      <c r="F573" s="18"/>
      <c r="H573" s="19"/>
      <c r="I573" s="19"/>
      <c r="J573" s="20" t="str">
        <f t="shared" si="24"/>
        <v xml:space="preserve"> </v>
      </c>
      <c r="K573" s="19"/>
      <c r="L573" s="19"/>
      <c r="M573" s="28" t="str">
        <f>IF($L573&gt;0,IF($F573="F",1.11*$L573+VLOOKUP($G573,Ages!$A$3:$AG$10,31,0),1.35*$L573+VLOOKUP($G573,Ages!$A$12:$AG$19,31,0)),"")</f>
        <v/>
      </c>
      <c r="N573" s="19"/>
      <c r="O573" s="19"/>
      <c r="P573" s="20" t="str">
        <f t="shared" si="25"/>
        <v/>
      </c>
      <c r="Q573" s="19"/>
      <c r="R573" s="19"/>
      <c r="S573" s="20" t="str">
        <f>IF(AND(Q573&gt;0,R573&gt;0),IF($F573="F",IF(SUM($Q573,$R573)&lt;=35,1.33*($Q573+$R573)-0.013*POWER(($Q573+$R573),2)-2.5,0.546*($Q573+$R573)+9.7),1.21*($Q573+$R573)-0.008*POWER(($Q573+$R573),2)-VLOOKUP($G573,Ages!$A$12:$AD$19,30,0)),"")</f>
        <v/>
      </c>
      <c r="T573" s="18"/>
      <c r="X573" s="21" t="str">
        <f t="shared" si="26"/>
        <v xml:space="preserve"> </v>
      </c>
      <c r="AA573" s="18"/>
      <c r="AB573" s="18"/>
      <c r="AC573" s="18"/>
    </row>
    <row r="574" spans="6:29" s="17" customFormat="1" x14ac:dyDescent="0.2">
      <c r="F574" s="18"/>
      <c r="H574" s="19"/>
      <c r="I574" s="19"/>
      <c r="J574" s="20" t="str">
        <f t="shared" si="24"/>
        <v xml:space="preserve"> </v>
      </c>
      <c r="K574" s="19"/>
      <c r="L574" s="19"/>
      <c r="M574" s="28" t="str">
        <f>IF($L574&gt;0,IF($F574="F",1.11*$L574+VLOOKUP($G574,Ages!$A$3:$AG$10,31,0),1.35*$L574+VLOOKUP($G574,Ages!$A$12:$AG$19,31,0)),"")</f>
        <v/>
      </c>
      <c r="N574" s="19"/>
      <c r="O574" s="19"/>
      <c r="P574" s="20" t="str">
        <f t="shared" si="25"/>
        <v/>
      </c>
      <c r="Q574" s="19"/>
      <c r="R574" s="19"/>
      <c r="S574" s="20" t="str">
        <f>IF(AND(Q574&gt;0,R574&gt;0),IF($F574="F",IF(SUM($Q574,$R574)&lt;=35,1.33*($Q574+$R574)-0.013*POWER(($Q574+$R574),2)-2.5,0.546*($Q574+$R574)+9.7),1.21*($Q574+$R574)-0.008*POWER(($Q574+$R574),2)-VLOOKUP($G574,Ages!$A$12:$AD$19,30,0)),"")</f>
        <v/>
      </c>
      <c r="T574" s="18"/>
      <c r="X574" s="21" t="str">
        <f t="shared" si="26"/>
        <v xml:space="preserve"> </v>
      </c>
      <c r="AA574" s="18"/>
      <c r="AB574" s="18"/>
      <c r="AC574" s="18"/>
    </row>
    <row r="575" spans="6:29" s="17" customFormat="1" x14ac:dyDescent="0.2">
      <c r="F575" s="18"/>
      <c r="H575" s="19"/>
      <c r="I575" s="19"/>
      <c r="J575" s="20" t="str">
        <f t="shared" si="24"/>
        <v xml:space="preserve"> </v>
      </c>
      <c r="K575" s="19"/>
      <c r="L575" s="19"/>
      <c r="M575" s="28" t="str">
        <f>IF($L575&gt;0,IF($F575="F",1.11*$L575+VLOOKUP($G575,Ages!$A$3:$AG$10,31,0),1.35*$L575+VLOOKUP($G575,Ages!$A$12:$AG$19,31,0)),"")</f>
        <v/>
      </c>
      <c r="N575" s="19"/>
      <c r="O575" s="19"/>
      <c r="P575" s="20" t="str">
        <f t="shared" si="25"/>
        <v/>
      </c>
      <c r="Q575" s="19"/>
      <c r="R575" s="19"/>
      <c r="S575" s="20" t="str">
        <f>IF(AND(Q575&gt;0,R575&gt;0),IF($F575="F",IF(SUM($Q575,$R575)&lt;=35,1.33*($Q575+$R575)-0.013*POWER(($Q575+$R575),2)-2.5,0.546*($Q575+$R575)+9.7),1.21*($Q575+$R575)-0.008*POWER(($Q575+$R575),2)-VLOOKUP($G575,Ages!$A$12:$AD$19,30,0)),"")</f>
        <v/>
      </c>
      <c r="T575" s="18"/>
      <c r="X575" s="21" t="str">
        <f t="shared" si="26"/>
        <v xml:space="preserve"> </v>
      </c>
      <c r="AA575" s="18"/>
      <c r="AB575" s="18"/>
      <c r="AC575" s="18"/>
    </row>
    <row r="576" spans="6:29" s="17" customFormat="1" x14ac:dyDescent="0.2">
      <c r="F576" s="18"/>
      <c r="H576" s="19"/>
      <c r="I576" s="19"/>
      <c r="J576" s="20" t="str">
        <f t="shared" si="24"/>
        <v xml:space="preserve"> </v>
      </c>
      <c r="K576" s="19"/>
      <c r="L576" s="19"/>
      <c r="M576" s="28" t="str">
        <f>IF($L576&gt;0,IF($F576="F",1.11*$L576+VLOOKUP($G576,Ages!$A$3:$AG$10,31,0),1.35*$L576+VLOOKUP($G576,Ages!$A$12:$AG$19,31,0)),"")</f>
        <v/>
      </c>
      <c r="N576" s="19"/>
      <c r="O576" s="19"/>
      <c r="P576" s="20" t="str">
        <f t="shared" si="25"/>
        <v/>
      </c>
      <c r="Q576" s="19"/>
      <c r="R576" s="19"/>
      <c r="S576" s="20" t="str">
        <f>IF(AND(Q576&gt;0,R576&gt;0),IF($F576="F",IF(SUM($Q576,$R576)&lt;=35,1.33*($Q576+$R576)-0.013*POWER(($Q576+$R576),2)-2.5,0.546*($Q576+$R576)+9.7),1.21*($Q576+$R576)-0.008*POWER(($Q576+$R576),2)-VLOOKUP($G576,Ages!$A$12:$AD$19,30,0)),"")</f>
        <v/>
      </c>
      <c r="T576" s="18"/>
      <c r="X576" s="21" t="str">
        <f t="shared" si="26"/>
        <v xml:space="preserve"> </v>
      </c>
      <c r="AA576" s="18"/>
      <c r="AB576" s="18"/>
      <c r="AC576" s="18"/>
    </row>
    <row r="577" spans="6:29" s="17" customFormat="1" x14ac:dyDescent="0.2">
      <c r="F577" s="18"/>
      <c r="H577" s="19"/>
      <c r="I577" s="19"/>
      <c r="J577" s="20" t="str">
        <f t="shared" si="24"/>
        <v xml:space="preserve"> </v>
      </c>
      <c r="K577" s="19"/>
      <c r="L577" s="19"/>
      <c r="M577" s="28" t="str">
        <f>IF($L577&gt;0,IF($F577="F",1.11*$L577+VLOOKUP($G577,Ages!$A$3:$AG$10,31,0),1.35*$L577+VLOOKUP($G577,Ages!$A$12:$AG$19,31,0)),"")</f>
        <v/>
      </c>
      <c r="N577" s="19"/>
      <c r="O577" s="19"/>
      <c r="P577" s="20" t="str">
        <f t="shared" si="25"/>
        <v/>
      </c>
      <c r="Q577" s="19"/>
      <c r="R577" s="19"/>
      <c r="S577" s="20" t="str">
        <f>IF(AND(Q577&gt;0,R577&gt;0),IF($F577="F",IF(SUM($Q577,$R577)&lt;=35,1.33*($Q577+$R577)-0.013*POWER(($Q577+$R577),2)-2.5,0.546*($Q577+$R577)+9.7),1.21*($Q577+$R577)-0.008*POWER(($Q577+$R577),2)-VLOOKUP($G577,Ages!$A$12:$AD$19,30,0)),"")</f>
        <v/>
      </c>
      <c r="T577" s="18"/>
      <c r="X577" s="21" t="str">
        <f t="shared" si="26"/>
        <v xml:space="preserve"> </v>
      </c>
      <c r="AA577" s="18"/>
      <c r="AB577" s="18"/>
      <c r="AC577" s="18"/>
    </row>
    <row r="578" spans="6:29" s="17" customFormat="1" x14ac:dyDescent="0.2">
      <c r="F578" s="18"/>
      <c r="H578" s="19"/>
      <c r="I578" s="19"/>
      <c r="J578" s="20" t="str">
        <f t="shared" si="24"/>
        <v xml:space="preserve"> </v>
      </c>
      <c r="K578" s="19"/>
      <c r="L578" s="19"/>
      <c r="M578" s="28" t="str">
        <f>IF($L578&gt;0,IF($F578="F",1.11*$L578+VLOOKUP($G578,Ages!$A$3:$AG$10,31,0),1.35*$L578+VLOOKUP($G578,Ages!$A$12:$AG$19,31,0)),"")</f>
        <v/>
      </c>
      <c r="N578" s="19"/>
      <c r="O578" s="19"/>
      <c r="P578" s="20" t="str">
        <f t="shared" si="25"/>
        <v/>
      </c>
      <c r="Q578" s="19"/>
      <c r="R578" s="19"/>
      <c r="S578" s="20" t="str">
        <f>IF(AND(Q578&gt;0,R578&gt;0),IF($F578="F",IF(SUM($Q578,$R578)&lt;=35,1.33*($Q578+$R578)-0.013*POWER(($Q578+$R578),2)-2.5,0.546*($Q578+$R578)+9.7),1.21*($Q578+$R578)-0.008*POWER(($Q578+$R578),2)-VLOOKUP($G578,Ages!$A$12:$AD$19,30,0)),"")</f>
        <v/>
      </c>
      <c r="T578" s="18"/>
      <c r="X578" s="21" t="str">
        <f t="shared" si="26"/>
        <v xml:space="preserve"> </v>
      </c>
      <c r="AA578" s="18"/>
      <c r="AB578" s="18"/>
      <c r="AC578" s="18"/>
    </row>
    <row r="579" spans="6:29" s="17" customFormat="1" x14ac:dyDescent="0.2">
      <c r="F579" s="18"/>
      <c r="H579" s="19"/>
      <c r="I579" s="19"/>
      <c r="J579" s="20" t="str">
        <f t="shared" si="24"/>
        <v xml:space="preserve"> </v>
      </c>
      <c r="K579" s="19"/>
      <c r="L579" s="19"/>
      <c r="M579" s="28" t="str">
        <f>IF($L579&gt;0,IF($F579="F",1.11*$L579+VLOOKUP($G579,Ages!$A$3:$AG$10,31,0),1.35*$L579+VLOOKUP($G579,Ages!$A$12:$AG$19,31,0)),"")</f>
        <v/>
      </c>
      <c r="N579" s="19"/>
      <c r="O579" s="19"/>
      <c r="P579" s="20" t="str">
        <f t="shared" si="25"/>
        <v/>
      </c>
      <c r="Q579" s="19"/>
      <c r="R579" s="19"/>
      <c r="S579" s="20" t="str">
        <f>IF(AND(Q579&gt;0,R579&gt;0),IF($F579="F",IF(SUM($Q579,$R579)&lt;=35,1.33*($Q579+$R579)-0.013*POWER(($Q579+$R579),2)-2.5,0.546*($Q579+$R579)+9.7),1.21*($Q579+$R579)-0.008*POWER(($Q579+$R579),2)-VLOOKUP($G579,Ages!$A$12:$AD$19,30,0)),"")</f>
        <v/>
      </c>
      <c r="T579" s="18"/>
      <c r="X579" s="21" t="str">
        <f t="shared" si="26"/>
        <v xml:space="preserve"> </v>
      </c>
      <c r="AA579" s="18"/>
      <c r="AB579" s="18"/>
      <c r="AC579" s="18"/>
    </row>
    <row r="580" spans="6:29" s="17" customFormat="1" x14ac:dyDescent="0.2">
      <c r="F580" s="18"/>
      <c r="H580" s="19"/>
      <c r="I580" s="19"/>
      <c r="J580" s="20" t="str">
        <f t="shared" si="24"/>
        <v xml:space="preserve"> </v>
      </c>
      <c r="K580" s="19"/>
      <c r="L580" s="19"/>
      <c r="M580" s="28" t="str">
        <f>IF($L580&gt;0,IF($F580="F",1.11*$L580+VLOOKUP($G580,Ages!$A$3:$AG$10,31,0),1.35*$L580+VLOOKUP($G580,Ages!$A$12:$AG$19,31,0)),"")</f>
        <v/>
      </c>
      <c r="N580" s="19"/>
      <c r="O580" s="19"/>
      <c r="P580" s="20" t="str">
        <f t="shared" si="25"/>
        <v/>
      </c>
      <c r="Q580" s="19"/>
      <c r="R580" s="19"/>
      <c r="S580" s="20" t="str">
        <f>IF(AND(Q580&gt;0,R580&gt;0),IF($F580="F",IF(SUM($Q580,$R580)&lt;=35,1.33*($Q580+$R580)-0.013*POWER(($Q580+$R580),2)-2.5,0.546*($Q580+$R580)+9.7),1.21*($Q580+$R580)-0.008*POWER(($Q580+$R580),2)-VLOOKUP($G580,Ages!$A$12:$AD$19,30,0)),"")</f>
        <v/>
      </c>
      <c r="T580" s="18"/>
      <c r="X580" s="21" t="str">
        <f t="shared" si="26"/>
        <v xml:space="preserve"> </v>
      </c>
      <c r="AA580" s="18"/>
      <c r="AB580" s="18"/>
      <c r="AC580" s="18"/>
    </row>
    <row r="581" spans="6:29" s="17" customFormat="1" x14ac:dyDescent="0.2">
      <c r="F581" s="18"/>
      <c r="H581" s="19"/>
      <c r="I581" s="19"/>
      <c r="J581" s="20" t="str">
        <f t="shared" si="24"/>
        <v xml:space="preserve"> </v>
      </c>
      <c r="K581" s="19"/>
      <c r="L581" s="19"/>
      <c r="M581" s="28" t="str">
        <f>IF($L581&gt;0,IF($F581="F",1.11*$L581+VLOOKUP($G581,Ages!$A$3:$AG$10,31,0),1.35*$L581+VLOOKUP($G581,Ages!$A$12:$AG$19,31,0)),"")</f>
        <v/>
      </c>
      <c r="N581" s="19"/>
      <c r="O581" s="19"/>
      <c r="P581" s="20" t="str">
        <f t="shared" si="25"/>
        <v/>
      </c>
      <c r="Q581" s="19"/>
      <c r="R581" s="19"/>
      <c r="S581" s="20" t="str">
        <f>IF(AND(Q581&gt;0,R581&gt;0),IF($F581="F",IF(SUM($Q581,$R581)&lt;=35,1.33*($Q581+$R581)-0.013*POWER(($Q581+$R581),2)-2.5,0.546*($Q581+$R581)+9.7),1.21*($Q581+$R581)-0.008*POWER(($Q581+$R581),2)-VLOOKUP($G581,Ages!$A$12:$AD$19,30,0)),"")</f>
        <v/>
      </c>
      <c r="T581" s="18"/>
      <c r="X581" s="21" t="str">
        <f t="shared" si="26"/>
        <v xml:space="preserve"> </v>
      </c>
      <c r="AA581" s="18"/>
      <c r="AB581" s="18"/>
      <c r="AC581" s="18"/>
    </row>
    <row r="582" spans="6:29" s="17" customFormat="1" x14ac:dyDescent="0.2">
      <c r="F582" s="18"/>
      <c r="H582" s="19"/>
      <c r="I582" s="19"/>
      <c r="J582" s="20" t="str">
        <f t="shared" si="24"/>
        <v xml:space="preserve"> </v>
      </c>
      <c r="K582" s="19"/>
      <c r="L582" s="19"/>
      <c r="M582" s="28" t="str">
        <f>IF($L582&gt;0,IF($F582="F",1.11*$L582+VLOOKUP($G582,Ages!$A$3:$AG$10,31,0),1.35*$L582+VLOOKUP($G582,Ages!$A$12:$AG$19,31,0)),"")</f>
        <v/>
      </c>
      <c r="N582" s="19"/>
      <c r="O582" s="19"/>
      <c r="P582" s="20" t="str">
        <f t="shared" si="25"/>
        <v/>
      </c>
      <c r="Q582" s="19"/>
      <c r="R582" s="19"/>
      <c r="S582" s="20" t="str">
        <f>IF(AND(Q582&gt;0,R582&gt;0),IF($F582="F",IF(SUM($Q582,$R582)&lt;=35,1.33*($Q582+$R582)-0.013*POWER(($Q582+$R582),2)-2.5,0.546*($Q582+$R582)+9.7),1.21*($Q582+$R582)-0.008*POWER(($Q582+$R582),2)-VLOOKUP($G582,Ages!$A$12:$AD$19,30,0)),"")</f>
        <v/>
      </c>
      <c r="T582" s="18"/>
      <c r="X582" s="21" t="str">
        <f t="shared" si="26"/>
        <v xml:space="preserve"> </v>
      </c>
      <c r="AA582" s="18"/>
      <c r="AB582" s="18"/>
      <c r="AC582" s="18"/>
    </row>
    <row r="583" spans="6:29" s="17" customFormat="1" x14ac:dyDescent="0.2">
      <c r="F583" s="18"/>
      <c r="H583" s="19"/>
      <c r="I583" s="19"/>
      <c r="J583" s="20" t="str">
        <f t="shared" ref="J583:J646" si="27">IF(AND(H583&gt;0,I583&gt;0),(I583/(H583*H583))*703, " ")</f>
        <v xml:space="preserve"> </v>
      </c>
      <c r="K583" s="19"/>
      <c r="L583" s="19"/>
      <c r="M583" s="28" t="str">
        <f>IF($L583&gt;0,IF($F583="F",1.11*$L583+VLOOKUP($G583,Ages!$A$3:$AG$10,31,0),1.35*$L583+VLOOKUP($G583,Ages!$A$12:$AG$19,31,0)),"")</f>
        <v/>
      </c>
      <c r="N583" s="19"/>
      <c r="O583" s="19"/>
      <c r="P583" s="20" t="str">
        <f t="shared" ref="P583:P646" si="28">IF(AND(N583&gt;0,O583&gt;0),IF($F583="F",0.61*($N583+$O583)+5,0.735*($N583+$O583)+1),"")</f>
        <v/>
      </c>
      <c r="Q583" s="19"/>
      <c r="R583" s="19"/>
      <c r="S583" s="20" t="str">
        <f>IF(AND(Q583&gt;0,R583&gt;0),IF($F583="F",IF(SUM($Q583,$R583)&lt;=35,1.33*($Q583+$R583)-0.013*POWER(($Q583+$R583),2)-2.5,0.546*($Q583+$R583)+9.7),1.21*($Q583+$R583)-0.008*POWER(($Q583+$R583),2)-VLOOKUP($G583,Ages!$A$12:$AD$19,30,0)),"")</f>
        <v/>
      </c>
      <c r="T583" s="18"/>
      <c r="X583" s="21" t="str">
        <f t="shared" ref="X583:X646" si="29">IF(AND(H583&gt;0,I583&gt;0,V583&gt;0,(V583*60+W583 &lt; 781)),(IF(F583="F",(0.21*(G583*0)-(0.84*J583)-(8.41*(V583+(W583/60)))+(0.34*(V583+(W583/60))*(V583+(W583/60)))+(108.94)),IF(F583="M",(0.21*(G583*1)-(0.84*J583)-(8.41*(V583+(W583/60)))+(0.34*(V583+(W583/60))*(V583+(W583/60)))+(108.94))," ")))," ")</f>
        <v xml:space="preserve"> </v>
      </c>
      <c r="AA583" s="18"/>
      <c r="AB583" s="18"/>
      <c r="AC583" s="18"/>
    </row>
    <row r="584" spans="6:29" s="17" customFormat="1" x14ac:dyDescent="0.2">
      <c r="F584" s="18"/>
      <c r="H584" s="19"/>
      <c r="I584" s="19"/>
      <c r="J584" s="20" t="str">
        <f t="shared" si="27"/>
        <v xml:space="preserve"> </v>
      </c>
      <c r="K584" s="19"/>
      <c r="L584" s="19"/>
      <c r="M584" s="28" t="str">
        <f>IF($L584&gt;0,IF($F584="F",1.11*$L584+VLOOKUP($G584,Ages!$A$3:$AG$10,31,0),1.35*$L584+VLOOKUP($G584,Ages!$A$12:$AG$19,31,0)),"")</f>
        <v/>
      </c>
      <c r="N584" s="19"/>
      <c r="O584" s="19"/>
      <c r="P584" s="20" t="str">
        <f t="shared" si="28"/>
        <v/>
      </c>
      <c r="Q584" s="19"/>
      <c r="R584" s="19"/>
      <c r="S584" s="20" t="str">
        <f>IF(AND(Q584&gt;0,R584&gt;0),IF($F584="F",IF(SUM($Q584,$R584)&lt;=35,1.33*($Q584+$R584)-0.013*POWER(($Q584+$R584),2)-2.5,0.546*($Q584+$R584)+9.7),1.21*($Q584+$R584)-0.008*POWER(($Q584+$R584),2)-VLOOKUP($G584,Ages!$A$12:$AD$19,30,0)),"")</f>
        <v/>
      </c>
      <c r="T584" s="18"/>
      <c r="X584" s="21" t="str">
        <f t="shared" si="29"/>
        <v xml:space="preserve"> </v>
      </c>
      <c r="AA584" s="18"/>
      <c r="AB584" s="18"/>
      <c r="AC584" s="18"/>
    </row>
    <row r="585" spans="6:29" s="17" customFormat="1" x14ac:dyDescent="0.2">
      <c r="F585" s="18"/>
      <c r="H585" s="19"/>
      <c r="I585" s="19"/>
      <c r="J585" s="20" t="str">
        <f t="shared" si="27"/>
        <v xml:space="preserve"> </v>
      </c>
      <c r="K585" s="19"/>
      <c r="L585" s="19"/>
      <c r="M585" s="28" t="str">
        <f>IF($L585&gt;0,IF($F585="F",1.11*$L585+VLOOKUP($G585,Ages!$A$3:$AG$10,31,0),1.35*$L585+VLOOKUP($G585,Ages!$A$12:$AG$19,31,0)),"")</f>
        <v/>
      </c>
      <c r="N585" s="19"/>
      <c r="O585" s="19"/>
      <c r="P585" s="20" t="str">
        <f t="shared" si="28"/>
        <v/>
      </c>
      <c r="Q585" s="19"/>
      <c r="R585" s="19"/>
      <c r="S585" s="20" t="str">
        <f>IF(AND(Q585&gt;0,R585&gt;0),IF($F585="F",IF(SUM($Q585,$R585)&lt;=35,1.33*($Q585+$R585)-0.013*POWER(($Q585+$R585),2)-2.5,0.546*($Q585+$R585)+9.7),1.21*($Q585+$R585)-0.008*POWER(($Q585+$R585),2)-VLOOKUP($G585,Ages!$A$12:$AD$19,30,0)),"")</f>
        <v/>
      </c>
      <c r="T585" s="18"/>
      <c r="X585" s="21" t="str">
        <f t="shared" si="29"/>
        <v xml:space="preserve"> </v>
      </c>
      <c r="AA585" s="18"/>
      <c r="AB585" s="18"/>
      <c r="AC585" s="18"/>
    </row>
    <row r="586" spans="6:29" s="17" customFormat="1" x14ac:dyDescent="0.2">
      <c r="F586" s="18"/>
      <c r="H586" s="19"/>
      <c r="I586" s="19"/>
      <c r="J586" s="20" t="str">
        <f t="shared" si="27"/>
        <v xml:space="preserve"> </v>
      </c>
      <c r="K586" s="19"/>
      <c r="L586" s="19"/>
      <c r="M586" s="28" t="str">
        <f>IF($L586&gt;0,IF($F586="F",1.11*$L586+VLOOKUP($G586,Ages!$A$3:$AG$10,31,0),1.35*$L586+VLOOKUP($G586,Ages!$A$12:$AG$19,31,0)),"")</f>
        <v/>
      </c>
      <c r="N586" s="19"/>
      <c r="O586" s="19"/>
      <c r="P586" s="20" t="str">
        <f t="shared" si="28"/>
        <v/>
      </c>
      <c r="Q586" s="19"/>
      <c r="R586" s="19"/>
      <c r="S586" s="20" t="str">
        <f>IF(AND(Q586&gt;0,R586&gt;0),IF($F586="F",IF(SUM($Q586,$R586)&lt;=35,1.33*($Q586+$R586)-0.013*POWER(($Q586+$R586),2)-2.5,0.546*($Q586+$R586)+9.7),1.21*($Q586+$R586)-0.008*POWER(($Q586+$R586),2)-VLOOKUP($G586,Ages!$A$12:$AD$19,30,0)),"")</f>
        <v/>
      </c>
      <c r="T586" s="18"/>
      <c r="X586" s="21" t="str">
        <f t="shared" si="29"/>
        <v xml:space="preserve"> </v>
      </c>
      <c r="AA586" s="18"/>
      <c r="AB586" s="18"/>
      <c r="AC586" s="18"/>
    </row>
    <row r="587" spans="6:29" s="17" customFormat="1" x14ac:dyDescent="0.2">
      <c r="F587" s="18"/>
      <c r="H587" s="19"/>
      <c r="I587" s="19"/>
      <c r="J587" s="20" t="str">
        <f t="shared" si="27"/>
        <v xml:space="preserve"> </v>
      </c>
      <c r="K587" s="19"/>
      <c r="L587" s="19"/>
      <c r="M587" s="28" t="str">
        <f>IF($L587&gt;0,IF($F587="F",1.11*$L587+VLOOKUP($G587,Ages!$A$3:$AG$10,31,0),1.35*$L587+VLOOKUP($G587,Ages!$A$12:$AG$19,31,0)),"")</f>
        <v/>
      </c>
      <c r="N587" s="19"/>
      <c r="O587" s="19"/>
      <c r="P587" s="20" t="str">
        <f t="shared" si="28"/>
        <v/>
      </c>
      <c r="Q587" s="19"/>
      <c r="R587" s="19"/>
      <c r="S587" s="20" t="str">
        <f>IF(AND(Q587&gt;0,R587&gt;0),IF($F587="F",IF(SUM($Q587,$R587)&lt;=35,1.33*($Q587+$R587)-0.013*POWER(($Q587+$R587),2)-2.5,0.546*($Q587+$R587)+9.7),1.21*($Q587+$R587)-0.008*POWER(($Q587+$R587),2)-VLOOKUP($G587,Ages!$A$12:$AD$19,30,0)),"")</f>
        <v/>
      </c>
      <c r="T587" s="18"/>
      <c r="X587" s="21" t="str">
        <f t="shared" si="29"/>
        <v xml:space="preserve"> </v>
      </c>
      <c r="AA587" s="18"/>
      <c r="AB587" s="18"/>
      <c r="AC587" s="18"/>
    </row>
    <row r="588" spans="6:29" s="17" customFormat="1" x14ac:dyDescent="0.2">
      <c r="F588" s="18"/>
      <c r="H588" s="19"/>
      <c r="I588" s="19"/>
      <c r="J588" s="20" t="str">
        <f t="shared" si="27"/>
        <v xml:space="preserve"> </v>
      </c>
      <c r="K588" s="19"/>
      <c r="L588" s="19"/>
      <c r="M588" s="28" t="str">
        <f>IF($L588&gt;0,IF($F588="F",1.11*$L588+VLOOKUP($G588,Ages!$A$3:$AG$10,31,0),1.35*$L588+VLOOKUP($G588,Ages!$A$12:$AG$19,31,0)),"")</f>
        <v/>
      </c>
      <c r="N588" s="19"/>
      <c r="O588" s="19"/>
      <c r="P588" s="20" t="str">
        <f t="shared" si="28"/>
        <v/>
      </c>
      <c r="Q588" s="19"/>
      <c r="R588" s="19"/>
      <c r="S588" s="20" t="str">
        <f>IF(AND(Q588&gt;0,R588&gt;0),IF($F588="F",IF(SUM($Q588,$R588)&lt;=35,1.33*($Q588+$R588)-0.013*POWER(($Q588+$R588),2)-2.5,0.546*($Q588+$R588)+9.7),1.21*($Q588+$R588)-0.008*POWER(($Q588+$R588),2)-VLOOKUP($G588,Ages!$A$12:$AD$19,30,0)),"")</f>
        <v/>
      </c>
      <c r="T588" s="18"/>
      <c r="X588" s="21" t="str">
        <f t="shared" si="29"/>
        <v xml:space="preserve"> </v>
      </c>
      <c r="AA588" s="18"/>
      <c r="AB588" s="18"/>
      <c r="AC588" s="18"/>
    </row>
    <row r="589" spans="6:29" s="17" customFormat="1" x14ac:dyDescent="0.2">
      <c r="F589" s="18"/>
      <c r="H589" s="19"/>
      <c r="I589" s="19"/>
      <c r="J589" s="20" t="str">
        <f t="shared" si="27"/>
        <v xml:space="preserve"> </v>
      </c>
      <c r="K589" s="19"/>
      <c r="L589" s="19"/>
      <c r="M589" s="28" t="str">
        <f>IF($L589&gt;0,IF($F589="F",1.11*$L589+VLOOKUP($G589,Ages!$A$3:$AG$10,31,0),1.35*$L589+VLOOKUP($G589,Ages!$A$12:$AG$19,31,0)),"")</f>
        <v/>
      </c>
      <c r="N589" s="19"/>
      <c r="O589" s="19"/>
      <c r="P589" s="20" t="str">
        <f t="shared" si="28"/>
        <v/>
      </c>
      <c r="Q589" s="19"/>
      <c r="R589" s="19"/>
      <c r="S589" s="20" t="str">
        <f>IF(AND(Q589&gt;0,R589&gt;0),IF($F589="F",IF(SUM($Q589,$R589)&lt;=35,1.33*($Q589+$R589)-0.013*POWER(($Q589+$R589),2)-2.5,0.546*($Q589+$R589)+9.7),1.21*($Q589+$R589)-0.008*POWER(($Q589+$R589),2)-VLOOKUP($G589,Ages!$A$12:$AD$19,30,0)),"")</f>
        <v/>
      </c>
      <c r="T589" s="18"/>
      <c r="X589" s="21" t="str">
        <f t="shared" si="29"/>
        <v xml:space="preserve"> </v>
      </c>
      <c r="AA589" s="18"/>
      <c r="AB589" s="18"/>
      <c r="AC589" s="18"/>
    </row>
    <row r="590" spans="6:29" s="17" customFormat="1" x14ac:dyDescent="0.2">
      <c r="F590" s="18"/>
      <c r="H590" s="19"/>
      <c r="I590" s="19"/>
      <c r="J590" s="20" t="str">
        <f t="shared" si="27"/>
        <v xml:space="preserve"> </v>
      </c>
      <c r="K590" s="19"/>
      <c r="L590" s="19"/>
      <c r="M590" s="28" t="str">
        <f>IF($L590&gt;0,IF($F590="F",1.11*$L590+VLOOKUP($G590,Ages!$A$3:$AG$10,31,0),1.35*$L590+VLOOKUP($G590,Ages!$A$12:$AG$19,31,0)),"")</f>
        <v/>
      </c>
      <c r="N590" s="19"/>
      <c r="O590" s="19"/>
      <c r="P590" s="20" t="str">
        <f t="shared" si="28"/>
        <v/>
      </c>
      <c r="Q590" s="19"/>
      <c r="R590" s="19"/>
      <c r="S590" s="20" t="str">
        <f>IF(AND(Q590&gt;0,R590&gt;0),IF($F590="F",IF(SUM($Q590,$R590)&lt;=35,1.33*($Q590+$R590)-0.013*POWER(($Q590+$R590),2)-2.5,0.546*($Q590+$R590)+9.7),1.21*($Q590+$R590)-0.008*POWER(($Q590+$R590),2)-VLOOKUP($G590,Ages!$A$12:$AD$19,30,0)),"")</f>
        <v/>
      </c>
      <c r="T590" s="18"/>
      <c r="X590" s="21" t="str">
        <f t="shared" si="29"/>
        <v xml:space="preserve"> </v>
      </c>
      <c r="AA590" s="18"/>
      <c r="AB590" s="18"/>
      <c r="AC590" s="18"/>
    </row>
    <row r="591" spans="6:29" s="17" customFormat="1" x14ac:dyDescent="0.2">
      <c r="F591" s="18"/>
      <c r="H591" s="19"/>
      <c r="I591" s="19"/>
      <c r="J591" s="20" t="str">
        <f t="shared" si="27"/>
        <v xml:space="preserve"> </v>
      </c>
      <c r="K591" s="19"/>
      <c r="L591" s="19"/>
      <c r="M591" s="28" t="str">
        <f>IF($L591&gt;0,IF($F591="F",1.11*$L591+VLOOKUP($G591,Ages!$A$3:$AG$10,31,0),1.35*$L591+VLOOKUP($G591,Ages!$A$12:$AG$19,31,0)),"")</f>
        <v/>
      </c>
      <c r="N591" s="19"/>
      <c r="O591" s="19"/>
      <c r="P591" s="20" t="str">
        <f t="shared" si="28"/>
        <v/>
      </c>
      <c r="Q591" s="19"/>
      <c r="R591" s="19"/>
      <c r="S591" s="20" t="str">
        <f>IF(AND(Q591&gt;0,R591&gt;0),IF($F591="F",IF(SUM($Q591,$R591)&lt;=35,1.33*($Q591+$R591)-0.013*POWER(($Q591+$R591),2)-2.5,0.546*($Q591+$R591)+9.7),1.21*($Q591+$R591)-0.008*POWER(($Q591+$R591),2)-VLOOKUP($G591,Ages!$A$12:$AD$19,30,0)),"")</f>
        <v/>
      </c>
      <c r="T591" s="18"/>
      <c r="X591" s="21" t="str">
        <f t="shared" si="29"/>
        <v xml:space="preserve"> </v>
      </c>
      <c r="AA591" s="18"/>
      <c r="AB591" s="18"/>
      <c r="AC591" s="18"/>
    </row>
    <row r="592" spans="6:29" s="17" customFormat="1" x14ac:dyDescent="0.2">
      <c r="F592" s="18"/>
      <c r="H592" s="19"/>
      <c r="I592" s="19"/>
      <c r="J592" s="20" t="str">
        <f t="shared" si="27"/>
        <v xml:space="preserve"> </v>
      </c>
      <c r="K592" s="19"/>
      <c r="L592" s="19"/>
      <c r="M592" s="28" t="str">
        <f>IF($L592&gt;0,IF($F592="F",1.11*$L592+VLOOKUP($G592,Ages!$A$3:$AG$10,31,0),1.35*$L592+VLOOKUP($G592,Ages!$A$12:$AG$19,31,0)),"")</f>
        <v/>
      </c>
      <c r="N592" s="19"/>
      <c r="O592" s="19"/>
      <c r="P592" s="20" t="str">
        <f t="shared" si="28"/>
        <v/>
      </c>
      <c r="Q592" s="19"/>
      <c r="R592" s="19"/>
      <c r="S592" s="20" t="str">
        <f>IF(AND(Q592&gt;0,R592&gt;0),IF($F592="F",IF(SUM($Q592,$R592)&lt;=35,1.33*($Q592+$R592)-0.013*POWER(($Q592+$R592),2)-2.5,0.546*($Q592+$R592)+9.7),1.21*($Q592+$R592)-0.008*POWER(($Q592+$R592),2)-VLOOKUP($G592,Ages!$A$12:$AD$19,30,0)),"")</f>
        <v/>
      </c>
      <c r="T592" s="18"/>
      <c r="X592" s="21" t="str">
        <f t="shared" si="29"/>
        <v xml:space="preserve"> </v>
      </c>
      <c r="AA592" s="18"/>
      <c r="AB592" s="18"/>
      <c r="AC592" s="18"/>
    </row>
    <row r="593" spans="6:29" s="17" customFormat="1" x14ac:dyDescent="0.2">
      <c r="F593" s="18"/>
      <c r="H593" s="19"/>
      <c r="I593" s="19"/>
      <c r="J593" s="20" t="str">
        <f t="shared" si="27"/>
        <v xml:space="preserve"> </v>
      </c>
      <c r="K593" s="19"/>
      <c r="L593" s="19"/>
      <c r="M593" s="28" t="str">
        <f>IF($L593&gt;0,IF($F593="F",1.11*$L593+VLOOKUP($G593,Ages!$A$3:$AG$10,31,0),1.35*$L593+VLOOKUP($G593,Ages!$A$12:$AG$19,31,0)),"")</f>
        <v/>
      </c>
      <c r="N593" s="19"/>
      <c r="O593" s="19"/>
      <c r="P593" s="20" t="str">
        <f t="shared" si="28"/>
        <v/>
      </c>
      <c r="Q593" s="19"/>
      <c r="R593" s="19"/>
      <c r="S593" s="20" t="str">
        <f>IF(AND(Q593&gt;0,R593&gt;0),IF($F593="F",IF(SUM($Q593,$R593)&lt;=35,1.33*($Q593+$R593)-0.013*POWER(($Q593+$R593),2)-2.5,0.546*($Q593+$R593)+9.7),1.21*($Q593+$R593)-0.008*POWER(($Q593+$R593),2)-VLOOKUP($G593,Ages!$A$12:$AD$19,30,0)),"")</f>
        <v/>
      </c>
      <c r="T593" s="18"/>
      <c r="X593" s="21" t="str">
        <f t="shared" si="29"/>
        <v xml:space="preserve"> </v>
      </c>
      <c r="AA593" s="18"/>
      <c r="AB593" s="18"/>
      <c r="AC593" s="18"/>
    </row>
    <row r="594" spans="6:29" s="17" customFormat="1" x14ac:dyDescent="0.2">
      <c r="F594" s="18"/>
      <c r="H594" s="19"/>
      <c r="I594" s="19"/>
      <c r="J594" s="20" t="str">
        <f t="shared" si="27"/>
        <v xml:space="preserve"> </v>
      </c>
      <c r="K594" s="19"/>
      <c r="L594" s="19"/>
      <c r="M594" s="28" t="str">
        <f>IF($L594&gt;0,IF($F594="F",1.11*$L594+VLOOKUP($G594,Ages!$A$3:$AG$10,31,0),1.35*$L594+VLOOKUP($G594,Ages!$A$12:$AG$19,31,0)),"")</f>
        <v/>
      </c>
      <c r="N594" s="19"/>
      <c r="O594" s="19"/>
      <c r="P594" s="20" t="str">
        <f t="shared" si="28"/>
        <v/>
      </c>
      <c r="Q594" s="19"/>
      <c r="R594" s="19"/>
      <c r="S594" s="20" t="str">
        <f>IF(AND(Q594&gt;0,R594&gt;0),IF($F594="F",IF(SUM($Q594,$R594)&lt;=35,1.33*($Q594+$R594)-0.013*POWER(($Q594+$R594),2)-2.5,0.546*($Q594+$R594)+9.7),1.21*($Q594+$R594)-0.008*POWER(($Q594+$R594),2)-VLOOKUP($G594,Ages!$A$12:$AD$19,30,0)),"")</f>
        <v/>
      </c>
      <c r="T594" s="18"/>
      <c r="X594" s="21" t="str">
        <f t="shared" si="29"/>
        <v xml:space="preserve"> </v>
      </c>
      <c r="AA594" s="18"/>
      <c r="AB594" s="18"/>
      <c r="AC594" s="18"/>
    </row>
    <row r="595" spans="6:29" s="17" customFormat="1" x14ac:dyDescent="0.2">
      <c r="F595" s="18"/>
      <c r="H595" s="19"/>
      <c r="I595" s="19"/>
      <c r="J595" s="20" t="str">
        <f t="shared" si="27"/>
        <v xml:space="preserve"> </v>
      </c>
      <c r="K595" s="19"/>
      <c r="L595" s="19"/>
      <c r="M595" s="28" t="str">
        <f>IF($L595&gt;0,IF($F595="F",1.11*$L595+VLOOKUP($G595,Ages!$A$3:$AG$10,31,0),1.35*$L595+VLOOKUP($G595,Ages!$A$12:$AG$19,31,0)),"")</f>
        <v/>
      </c>
      <c r="N595" s="19"/>
      <c r="O595" s="19"/>
      <c r="P595" s="20" t="str">
        <f t="shared" si="28"/>
        <v/>
      </c>
      <c r="Q595" s="19"/>
      <c r="R595" s="19"/>
      <c r="S595" s="20" t="str">
        <f>IF(AND(Q595&gt;0,R595&gt;0),IF($F595="F",IF(SUM($Q595,$R595)&lt;=35,1.33*($Q595+$R595)-0.013*POWER(($Q595+$R595),2)-2.5,0.546*($Q595+$R595)+9.7),1.21*($Q595+$R595)-0.008*POWER(($Q595+$R595),2)-VLOOKUP($G595,Ages!$A$12:$AD$19,30,0)),"")</f>
        <v/>
      </c>
      <c r="T595" s="18"/>
      <c r="X595" s="21" t="str">
        <f t="shared" si="29"/>
        <v xml:space="preserve"> </v>
      </c>
      <c r="AA595" s="18"/>
      <c r="AB595" s="18"/>
      <c r="AC595" s="18"/>
    </row>
    <row r="596" spans="6:29" s="17" customFormat="1" x14ac:dyDescent="0.2">
      <c r="F596" s="18"/>
      <c r="H596" s="19"/>
      <c r="I596" s="19"/>
      <c r="J596" s="20" t="str">
        <f t="shared" si="27"/>
        <v xml:space="preserve"> </v>
      </c>
      <c r="K596" s="19"/>
      <c r="L596" s="19"/>
      <c r="M596" s="28" t="str">
        <f>IF($L596&gt;0,IF($F596="F",1.11*$L596+VLOOKUP($G596,Ages!$A$3:$AG$10,31,0),1.35*$L596+VLOOKUP($G596,Ages!$A$12:$AG$19,31,0)),"")</f>
        <v/>
      </c>
      <c r="N596" s="19"/>
      <c r="O596" s="19"/>
      <c r="P596" s="20" t="str">
        <f t="shared" si="28"/>
        <v/>
      </c>
      <c r="Q596" s="19"/>
      <c r="R596" s="19"/>
      <c r="S596" s="20" t="str">
        <f>IF(AND(Q596&gt;0,R596&gt;0),IF($F596="F",IF(SUM($Q596,$R596)&lt;=35,1.33*($Q596+$R596)-0.013*POWER(($Q596+$R596),2)-2.5,0.546*($Q596+$R596)+9.7),1.21*($Q596+$R596)-0.008*POWER(($Q596+$R596),2)-VLOOKUP($G596,Ages!$A$12:$AD$19,30,0)),"")</f>
        <v/>
      </c>
      <c r="T596" s="18"/>
      <c r="X596" s="21" t="str">
        <f t="shared" si="29"/>
        <v xml:space="preserve"> </v>
      </c>
      <c r="AA596" s="18"/>
      <c r="AB596" s="18"/>
      <c r="AC596" s="18"/>
    </row>
    <row r="597" spans="6:29" s="17" customFormat="1" x14ac:dyDescent="0.2">
      <c r="F597" s="18"/>
      <c r="H597" s="19"/>
      <c r="I597" s="19"/>
      <c r="J597" s="20" t="str">
        <f t="shared" si="27"/>
        <v xml:space="preserve"> </v>
      </c>
      <c r="K597" s="19"/>
      <c r="L597" s="19"/>
      <c r="M597" s="28" t="str">
        <f>IF($L597&gt;0,IF($F597="F",1.11*$L597+VLOOKUP($G597,Ages!$A$3:$AG$10,31,0),1.35*$L597+VLOOKUP($G597,Ages!$A$12:$AG$19,31,0)),"")</f>
        <v/>
      </c>
      <c r="N597" s="19"/>
      <c r="O597" s="19"/>
      <c r="P597" s="20" t="str">
        <f t="shared" si="28"/>
        <v/>
      </c>
      <c r="Q597" s="19"/>
      <c r="R597" s="19"/>
      <c r="S597" s="20" t="str">
        <f>IF(AND(Q597&gt;0,R597&gt;0),IF($F597="F",IF(SUM($Q597,$R597)&lt;=35,1.33*($Q597+$R597)-0.013*POWER(($Q597+$R597),2)-2.5,0.546*($Q597+$R597)+9.7),1.21*($Q597+$R597)-0.008*POWER(($Q597+$R597),2)-VLOOKUP($G597,Ages!$A$12:$AD$19,30,0)),"")</f>
        <v/>
      </c>
      <c r="T597" s="18"/>
      <c r="X597" s="21" t="str">
        <f t="shared" si="29"/>
        <v xml:space="preserve"> </v>
      </c>
      <c r="AA597" s="18"/>
      <c r="AB597" s="18"/>
      <c r="AC597" s="18"/>
    </row>
    <row r="598" spans="6:29" s="17" customFormat="1" x14ac:dyDescent="0.2">
      <c r="F598" s="18"/>
      <c r="H598" s="19"/>
      <c r="I598" s="19"/>
      <c r="J598" s="20" t="str">
        <f t="shared" si="27"/>
        <v xml:space="preserve"> </v>
      </c>
      <c r="K598" s="19"/>
      <c r="L598" s="19"/>
      <c r="M598" s="28" t="str">
        <f>IF($L598&gt;0,IF($F598="F",1.11*$L598+VLOOKUP($G598,Ages!$A$3:$AG$10,31,0),1.35*$L598+VLOOKUP($G598,Ages!$A$12:$AG$19,31,0)),"")</f>
        <v/>
      </c>
      <c r="N598" s="19"/>
      <c r="O598" s="19"/>
      <c r="P598" s="20" t="str">
        <f t="shared" si="28"/>
        <v/>
      </c>
      <c r="Q598" s="19"/>
      <c r="R598" s="19"/>
      <c r="S598" s="20" t="str">
        <f>IF(AND(Q598&gt;0,R598&gt;0),IF($F598="F",IF(SUM($Q598,$R598)&lt;=35,1.33*($Q598+$R598)-0.013*POWER(($Q598+$R598),2)-2.5,0.546*($Q598+$R598)+9.7),1.21*($Q598+$R598)-0.008*POWER(($Q598+$R598),2)-VLOOKUP($G598,Ages!$A$12:$AD$19,30,0)),"")</f>
        <v/>
      </c>
      <c r="T598" s="18"/>
      <c r="X598" s="21" t="str">
        <f t="shared" si="29"/>
        <v xml:space="preserve"> </v>
      </c>
      <c r="AA598" s="18"/>
      <c r="AB598" s="18"/>
      <c r="AC598" s="18"/>
    </row>
    <row r="599" spans="6:29" s="17" customFormat="1" x14ac:dyDescent="0.2">
      <c r="F599" s="18"/>
      <c r="H599" s="19"/>
      <c r="I599" s="19"/>
      <c r="J599" s="20" t="str">
        <f t="shared" si="27"/>
        <v xml:space="preserve"> </v>
      </c>
      <c r="K599" s="19"/>
      <c r="L599" s="19"/>
      <c r="M599" s="28" t="str">
        <f>IF($L599&gt;0,IF($F599="F",1.11*$L599+VLOOKUP($G599,Ages!$A$3:$AG$10,31,0),1.35*$L599+VLOOKUP($G599,Ages!$A$12:$AG$19,31,0)),"")</f>
        <v/>
      </c>
      <c r="N599" s="19"/>
      <c r="O599" s="19"/>
      <c r="P599" s="20" t="str">
        <f t="shared" si="28"/>
        <v/>
      </c>
      <c r="Q599" s="19"/>
      <c r="R599" s="19"/>
      <c r="S599" s="20" t="str">
        <f>IF(AND(Q599&gt;0,R599&gt;0),IF($F599="F",IF(SUM($Q599,$R599)&lt;=35,1.33*($Q599+$R599)-0.013*POWER(($Q599+$R599),2)-2.5,0.546*($Q599+$R599)+9.7),1.21*($Q599+$R599)-0.008*POWER(($Q599+$R599),2)-VLOOKUP($G599,Ages!$A$12:$AD$19,30,0)),"")</f>
        <v/>
      </c>
      <c r="T599" s="18"/>
      <c r="X599" s="21" t="str">
        <f t="shared" si="29"/>
        <v xml:space="preserve"> </v>
      </c>
      <c r="AA599" s="18"/>
      <c r="AB599" s="18"/>
      <c r="AC599" s="18"/>
    </row>
    <row r="600" spans="6:29" s="17" customFormat="1" x14ac:dyDescent="0.2">
      <c r="F600" s="18"/>
      <c r="H600" s="19"/>
      <c r="I600" s="19"/>
      <c r="J600" s="20" t="str">
        <f t="shared" si="27"/>
        <v xml:space="preserve"> </v>
      </c>
      <c r="K600" s="19"/>
      <c r="L600" s="19"/>
      <c r="M600" s="28" t="str">
        <f>IF($L600&gt;0,IF($F600="F",1.11*$L600+VLOOKUP($G600,Ages!$A$3:$AG$10,31,0),1.35*$L600+VLOOKUP($G600,Ages!$A$12:$AG$19,31,0)),"")</f>
        <v/>
      </c>
      <c r="N600" s="19"/>
      <c r="O600" s="19"/>
      <c r="P600" s="20" t="str">
        <f t="shared" si="28"/>
        <v/>
      </c>
      <c r="Q600" s="19"/>
      <c r="R600" s="19"/>
      <c r="S600" s="20" t="str">
        <f>IF(AND(Q600&gt;0,R600&gt;0),IF($F600="F",IF(SUM($Q600,$R600)&lt;=35,1.33*($Q600+$R600)-0.013*POWER(($Q600+$R600),2)-2.5,0.546*($Q600+$R600)+9.7),1.21*($Q600+$R600)-0.008*POWER(($Q600+$R600),2)-VLOOKUP($G600,Ages!$A$12:$AD$19,30,0)),"")</f>
        <v/>
      </c>
      <c r="T600" s="18"/>
      <c r="X600" s="21" t="str">
        <f t="shared" si="29"/>
        <v xml:space="preserve"> </v>
      </c>
      <c r="AA600" s="18"/>
      <c r="AB600" s="18"/>
      <c r="AC600" s="18"/>
    </row>
    <row r="601" spans="6:29" s="17" customFormat="1" x14ac:dyDescent="0.2">
      <c r="F601" s="18"/>
      <c r="H601" s="19"/>
      <c r="I601" s="19"/>
      <c r="J601" s="20" t="str">
        <f t="shared" si="27"/>
        <v xml:space="preserve"> </v>
      </c>
      <c r="K601" s="19"/>
      <c r="L601" s="19"/>
      <c r="M601" s="28" t="str">
        <f>IF($L601&gt;0,IF($F601="F",1.11*$L601+VLOOKUP($G601,Ages!$A$3:$AG$10,31,0),1.35*$L601+VLOOKUP($G601,Ages!$A$12:$AG$19,31,0)),"")</f>
        <v/>
      </c>
      <c r="N601" s="19"/>
      <c r="O601" s="19"/>
      <c r="P601" s="20" t="str">
        <f t="shared" si="28"/>
        <v/>
      </c>
      <c r="Q601" s="19"/>
      <c r="R601" s="19"/>
      <c r="S601" s="20" t="str">
        <f>IF(AND(Q601&gt;0,R601&gt;0),IF($F601="F",IF(SUM($Q601,$R601)&lt;=35,1.33*($Q601+$R601)-0.013*POWER(($Q601+$R601),2)-2.5,0.546*($Q601+$R601)+9.7),1.21*($Q601+$R601)-0.008*POWER(($Q601+$R601),2)-VLOOKUP($G601,Ages!$A$12:$AD$19,30,0)),"")</f>
        <v/>
      </c>
      <c r="T601" s="18"/>
      <c r="X601" s="21" t="str">
        <f t="shared" si="29"/>
        <v xml:space="preserve"> </v>
      </c>
      <c r="AA601" s="18"/>
      <c r="AB601" s="18"/>
      <c r="AC601" s="18"/>
    </row>
    <row r="602" spans="6:29" s="17" customFormat="1" x14ac:dyDescent="0.2">
      <c r="F602" s="18"/>
      <c r="H602" s="19"/>
      <c r="I602" s="19"/>
      <c r="J602" s="20" t="str">
        <f t="shared" si="27"/>
        <v xml:space="preserve"> </v>
      </c>
      <c r="K602" s="19"/>
      <c r="L602" s="19"/>
      <c r="M602" s="28" t="str">
        <f>IF($L602&gt;0,IF($F602="F",1.11*$L602+VLOOKUP($G602,Ages!$A$3:$AG$10,31,0),1.35*$L602+VLOOKUP($G602,Ages!$A$12:$AG$19,31,0)),"")</f>
        <v/>
      </c>
      <c r="N602" s="19"/>
      <c r="O602" s="19"/>
      <c r="P602" s="20" t="str">
        <f t="shared" si="28"/>
        <v/>
      </c>
      <c r="Q602" s="19"/>
      <c r="R602" s="19"/>
      <c r="S602" s="20" t="str">
        <f>IF(AND(Q602&gt;0,R602&gt;0),IF($F602="F",IF(SUM($Q602,$R602)&lt;=35,1.33*($Q602+$R602)-0.013*POWER(($Q602+$R602),2)-2.5,0.546*($Q602+$R602)+9.7),1.21*($Q602+$R602)-0.008*POWER(($Q602+$R602),2)-VLOOKUP($G602,Ages!$A$12:$AD$19,30,0)),"")</f>
        <v/>
      </c>
      <c r="T602" s="18"/>
      <c r="X602" s="21" t="str">
        <f t="shared" si="29"/>
        <v xml:space="preserve"> </v>
      </c>
      <c r="AA602" s="18"/>
      <c r="AB602" s="18"/>
      <c r="AC602" s="18"/>
    </row>
    <row r="603" spans="6:29" s="17" customFormat="1" x14ac:dyDescent="0.2">
      <c r="F603" s="18"/>
      <c r="H603" s="19"/>
      <c r="I603" s="19"/>
      <c r="J603" s="20" t="str">
        <f t="shared" si="27"/>
        <v xml:space="preserve"> </v>
      </c>
      <c r="K603" s="19"/>
      <c r="L603" s="19"/>
      <c r="M603" s="28" t="str">
        <f>IF($L603&gt;0,IF($F603="F",1.11*$L603+VLOOKUP($G603,Ages!$A$3:$AG$10,31,0),1.35*$L603+VLOOKUP($G603,Ages!$A$12:$AG$19,31,0)),"")</f>
        <v/>
      </c>
      <c r="N603" s="19"/>
      <c r="O603" s="19"/>
      <c r="P603" s="20" t="str">
        <f t="shared" si="28"/>
        <v/>
      </c>
      <c r="Q603" s="19"/>
      <c r="R603" s="19"/>
      <c r="S603" s="20" t="str">
        <f>IF(AND(Q603&gt;0,R603&gt;0),IF($F603="F",IF(SUM($Q603,$R603)&lt;=35,1.33*($Q603+$R603)-0.013*POWER(($Q603+$R603),2)-2.5,0.546*($Q603+$R603)+9.7),1.21*($Q603+$R603)-0.008*POWER(($Q603+$R603),2)-VLOOKUP($G603,Ages!$A$12:$AD$19,30,0)),"")</f>
        <v/>
      </c>
      <c r="T603" s="18"/>
      <c r="X603" s="21" t="str">
        <f t="shared" si="29"/>
        <v xml:space="preserve"> </v>
      </c>
      <c r="AA603" s="18"/>
      <c r="AB603" s="18"/>
      <c r="AC603" s="18"/>
    </row>
    <row r="604" spans="6:29" s="17" customFormat="1" x14ac:dyDescent="0.2">
      <c r="F604" s="18"/>
      <c r="H604" s="19"/>
      <c r="I604" s="19"/>
      <c r="J604" s="20" t="str">
        <f t="shared" si="27"/>
        <v xml:space="preserve"> </v>
      </c>
      <c r="K604" s="19"/>
      <c r="L604" s="19"/>
      <c r="M604" s="28" t="str">
        <f>IF($L604&gt;0,IF($F604="F",1.11*$L604+VLOOKUP($G604,Ages!$A$3:$AG$10,31,0),1.35*$L604+VLOOKUP($G604,Ages!$A$12:$AG$19,31,0)),"")</f>
        <v/>
      </c>
      <c r="N604" s="19"/>
      <c r="O604" s="19"/>
      <c r="P604" s="20" t="str">
        <f t="shared" si="28"/>
        <v/>
      </c>
      <c r="Q604" s="19"/>
      <c r="R604" s="19"/>
      <c r="S604" s="20" t="str">
        <f>IF(AND(Q604&gt;0,R604&gt;0),IF($F604="F",IF(SUM($Q604,$R604)&lt;=35,1.33*($Q604+$R604)-0.013*POWER(($Q604+$R604),2)-2.5,0.546*($Q604+$R604)+9.7),1.21*($Q604+$R604)-0.008*POWER(($Q604+$R604),2)-VLOOKUP($G604,Ages!$A$12:$AD$19,30,0)),"")</f>
        <v/>
      </c>
      <c r="T604" s="18"/>
      <c r="X604" s="21" t="str">
        <f t="shared" si="29"/>
        <v xml:space="preserve"> </v>
      </c>
      <c r="AA604" s="18"/>
      <c r="AB604" s="18"/>
      <c r="AC604" s="18"/>
    </row>
    <row r="605" spans="6:29" s="17" customFormat="1" x14ac:dyDescent="0.2">
      <c r="F605" s="18"/>
      <c r="H605" s="19"/>
      <c r="I605" s="19"/>
      <c r="J605" s="20" t="str">
        <f t="shared" si="27"/>
        <v xml:space="preserve"> </v>
      </c>
      <c r="K605" s="19"/>
      <c r="L605" s="19"/>
      <c r="M605" s="28" t="str">
        <f>IF($L605&gt;0,IF($F605="F",1.11*$L605+VLOOKUP($G605,Ages!$A$3:$AG$10,31,0),1.35*$L605+VLOOKUP($G605,Ages!$A$12:$AG$19,31,0)),"")</f>
        <v/>
      </c>
      <c r="N605" s="19"/>
      <c r="O605" s="19"/>
      <c r="P605" s="20" t="str">
        <f t="shared" si="28"/>
        <v/>
      </c>
      <c r="Q605" s="19"/>
      <c r="R605" s="19"/>
      <c r="S605" s="20" t="str">
        <f>IF(AND(Q605&gt;0,R605&gt;0),IF($F605="F",IF(SUM($Q605,$R605)&lt;=35,1.33*($Q605+$R605)-0.013*POWER(($Q605+$R605),2)-2.5,0.546*($Q605+$R605)+9.7),1.21*($Q605+$R605)-0.008*POWER(($Q605+$R605),2)-VLOOKUP($G605,Ages!$A$12:$AD$19,30,0)),"")</f>
        <v/>
      </c>
      <c r="T605" s="18"/>
      <c r="X605" s="21" t="str">
        <f t="shared" si="29"/>
        <v xml:space="preserve"> </v>
      </c>
      <c r="AA605" s="18"/>
      <c r="AB605" s="18"/>
      <c r="AC605" s="18"/>
    </row>
    <row r="606" spans="6:29" s="17" customFormat="1" x14ac:dyDescent="0.2">
      <c r="F606" s="18"/>
      <c r="H606" s="19"/>
      <c r="I606" s="19"/>
      <c r="J606" s="20" t="str">
        <f t="shared" si="27"/>
        <v xml:space="preserve"> </v>
      </c>
      <c r="K606" s="19"/>
      <c r="L606" s="19"/>
      <c r="M606" s="28" t="str">
        <f>IF($L606&gt;0,IF($F606="F",1.11*$L606+VLOOKUP($G606,Ages!$A$3:$AG$10,31,0),1.35*$L606+VLOOKUP($G606,Ages!$A$12:$AG$19,31,0)),"")</f>
        <v/>
      </c>
      <c r="N606" s="19"/>
      <c r="O606" s="19"/>
      <c r="P606" s="20" t="str">
        <f t="shared" si="28"/>
        <v/>
      </c>
      <c r="Q606" s="19"/>
      <c r="R606" s="19"/>
      <c r="S606" s="20" t="str">
        <f>IF(AND(Q606&gt;0,R606&gt;0),IF($F606="F",IF(SUM($Q606,$R606)&lt;=35,1.33*($Q606+$R606)-0.013*POWER(($Q606+$R606),2)-2.5,0.546*($Q606+$R606)+9.7),1.21*($Q606+$R606)-0.008*POWER(($Q606+$R606),2)-VLOOKUP($G606,Ages!$A$12:$AD$19,30,0)),"")</f>
        <v/>
      </c>
      <c r="T606" s="18"/>
      <c r="X606" s="21" t="str">
        <f t="shared" si="29"/>
        <v xml:space="preserve"> </v>
      </c>
      <c r="AA606" s="18"/>
      <c r="AB606" s="18"/>
      <c r="AC606" s="18"/>
    </row>
    <row r="607" spans="6:29" s="17" customFormat="1" x14ac:dyDescent="0.2">
      <c r="F607" s="18"/>
      <c r="H607" s="19"/>
      <c r="I607" s="19"/>
      <c r="J607" s="20" t="str">
        <f t="shared" si="27"/>
        <v xml:space="preserve"> </v>
      </c>
      <c r="K607" s="19"/>
      <c r="L607" s="19"/>
      <c r="M607" s="28" t="str">
        <f>IF($L607&gt;0,IF($F607="F",1.11*$L607+VLOOKUP($G607,Ages!$A$3:$AG$10,31,0),1.35*$L607+VLOOKUP($G607,Ages!$A$12:$AG$19,31,0)),"")</f>
        <v/>
      </c>
      <c r="N607" s="19"/>
      <c r="O607" s="19"/>
      <c r="P607" s="20" t="str">
        <f t="shared" si="28"/>
        <v/>
      </c>
      <c r="Q607" s="19"/>
      <c r="R607" s="19"/>
      <c r="S607" s="20" t="str">
        <f>IF(AND(Q607&gt;0,R607&gt;0),IF($F607="F",IF(SUM($Q607,$R607)&lt;=35,1.33*($Q607+$R607)-0.013*POWER(($Q607+$R607),2)-2.5,0.546*($Q607+$R607)+9.7),1.21*($Q607+$R607)-0.008*POWER(($Q607+$R607),2)-VLOOKUP($G607,Ages!$A$12:$AD$19,30,0)),"")</f>
        <v/>
      </c>
      <c r="T607" s="18"/>
      <c r="X607" s="21" t="str">
        <f t="shared" si="29"/>
        <v xml:space="preserve"> </v>
      </c>
      <c r="AA607" s="18"/>
      <c r="AB607" s="18"/>
      <c r="AC607" s="18"/>
    </row>
    <row r="608" spans="6:29" s="17" customFormat="1" x14ac:dyDescent="0.2">
      <c r="F608" s="18"/>
      <c r="H608" s="19"/>
      <c r="I608" s="19"/>
      <c r="J608" s="20" t="str">
        <f t="shared" si="27"/>
        <v xml:space="preserve"> </v>
      </c>
      <c r="K608" s="19"/>
      <c r="L608" s="19"/>
      <c r="M608" s="28" t="str">
        <f>IF($L608&gt;0,IF($F608="F",1.11*$L608+VLOOKUP($G608,Ages!$A$3:$AG$10,31,0),1.35*$L608+VLOOKUP($G608,Ages!$A$12:$AG$19,31,0)),"")</f>
        <v/>
      </c>
      <c r="N608" s="19"/>
      <c r="O608" s="19"/>
      <c r="P608" s="20" t="str">
        <f t="shared" si="28"/>
        <v/>
      </c>
      <c r="Q608" s="19"/>
      <c r="R608" s="19"/>
      <c r="S608" s="20" t="str">
        <f>IF(AND(Q608&gt;0,R608&gt;0),IF($F608="F",IF(SUM($Q608,$R608)&lt;=35,1.33*($Q608+$R608)-0.013*POWER(($Q608+$R608),2)-2.5,0.546*($Q608+$R608)+9.7),1.21*($Q608+$R608)-0.008*POWER(($Q608+$R608),2)-VLOOKUP($G608,Ages!$A$12:$AD$19,30,0)),"")</f>
        <v/>
      </c>
      <c r="T608" s="18"/>
      <c r="X608" s="21" t="str">
        <f t="shared" si="29"/>
        <v xml:space="preserve"> </v>
      </c>
      <c r="AA608" s="18"/>
      <c r="AB608" s="18"/>
      <c r="AC608" s="18"/>
    </row>
    <row r="609" spans="6:29" s="17" customFormat="1" x14ac:dyDescent="0.2">
      <c r="F609" s="18"/>
      <c r="H609" s="19"/>
      <c r="I609" s="19"/>
      <c r="J609" s="20" t="str">
        <f t="shared" si="27"/>
        <v xml:space="preserve"> </v>
      </c>
      <c r="K609" s="19"/>
      <c r="L609" s="19"/>
      <c r="M609" s="28" t="str">
        <f>IF($L609&gt;0,IF($F609="F",1.11*$L609+VLOOKUP($G609,Ages!$A$3:$AG$10,31,0),1.35*$L609+VLOOKUP($G609,Ages!$A$12:$AG$19,31,0)),"")</f>
        <v/>
      </c>
      <c r="N609" s="19"/>
      <c r="O609" s="19"/>
      <c r="P609" s="20" t="str">
        <f t="shared" si="28"/>
        <v/>
      </c>
      <c r="Q609" s="19"/>
      <c r="R609" s="19"/>
      <c r="S609" s="20" t="str">
        <f>IF(AND(Q609&gt;0,R609&gt;0),IF($F609="F",IF(SUM($Q609,$R609)&lt;=35,1.33*($Q609+$R609)-0.013*POWER(($Q609+$R609),2)-2.5,0.546*($Q609+$R609)+9.7),1.21*($Q609+$R609)-0.008*POWER(($Q609+$R609),2)-VLOOKUP($G609,Ages!$A$12:$AD$19,30,0)),"")</f>
        <v/>
      </c>
      <c r="T609" s="18"/>
      <c r="X609" s="21" t="str">
        <f t="shared" si="29"/>
        <v xml:space="preserve"> </v>
      </c>
      <c r="AA609" s="18"/>
      <c r="AB609" s="18"/>
      <c r="AC609" s="18"/>
    </row>
    <row r="610" spans="6:29" s="17" customFormat="1" x14ac:dyDescent="0.2">
      <c r="F610" s="18"/>
      <c r="H610" s="19"/>
      <c r="I610" s="19"/>
      <c r="J610" s="20" t="str">
        <f t="shared" si="27"/>
        <v xml:space="preserve"> </v>
      </c>
      <c r="K610" s="19"/>
      <c r="L610" s="19"/>
      <c r="M610" s="28" t="str">
        <f>IF($L610&gt;0,IF($F610="F",1.11*$L610+VLOOKUP($G610,Ages!$A$3:$AG$10,31,0),1.35*$L610+VLOOKUP($G610,Ages!$A$12:$AG$19,31,0)),"")</f>
        <v/>
      </c>
      <c r="N610" s="19"/>
      <c r="O610" s="19"/>
      <c r="P610" s="20" t="str">
        <f t="shared" si="28"/>
        <v/>
      </c>
      <c r="Q610" s="19"/>
      <c r="R610" s="19"/>
      <c r="S610" s="20" t="str">
        <f>IF(AND(Q610&gt;0,R610&gt;0),IF($F610="F",IF(SUM($Q610,$R610)&lt;=35,1.33*($Q610+$R610)-0.013*POWER(($Q610+$R610),2)-2.5,0.546*($Q610+$R610)+9.7),1.21*($Q610+$R610)-0.008*POWER(($Q610+$R610),2)-VLOOKUP($G610,Ages!$A$12:$AD$19,30,0)),"")</f>
        <v/>
      </c>
      <c r="T610" s="18"/>
      <c r="X610" s="21" t="str">
        <f t="shared" si="29"/>
        <v xml:space="preserve"> </v>
      </c>
      <c r="AA610" s="18"/>
      <c r="AB610" s="18"/>
      <c r="AC610" s="18"/>
    </row>
    <row r="611" spans="6:29" s="17" customFormat="1" x14ac:dyDescent="0.2">
      <c r="F611" s="18"/>
      <c r="H611" s="19"/>
      <c r="I611" s="19"/>
      <c r="J611" s="20" t="str">
        <f t="shared" si="27"/>
        <v xml:space="preserve"> </v>
      </c>
      <c r="K611" s="19"/>
      <c r="L611" s="19"/>
      <c r="M611" s="28" t="str">
        <f>IF($L611&gt;0,IF($F611="F",1.11*$L611+VLOOKUP($G611,Ages!$A$3:$AG$10,31,0),1.35*$L611+VLOOKUP($G611,Ages!$A$12:$AG$19,31,0)),"")</f>
        <v/>
      </c>
      <c r="N611" s="19"/>
      <c r="O611" s="19"/>
      <c r="P611" s="20" t="str">
        <f t="shared" si="28"/>
        <v/>
      </c>
      <c r="Q611" s="19"/>
      <c r="R611" s="19"/>
      <c r="S611" s="20" t="str">
        <f>IF(AND(Q611&gt;0,R611&gt;0),IF($F611="F",IF(SUM($Q611,$R611)&lt;=35,1.33*($Q611+$R611)-0.013*POWER(($Q611+$R611),2)-2.5,0.546*($Q611+$R611)+9.7),1.21*($Q611+$R611)-0.008*POWER(($Q611+$R611),2)-VLOOKUP($G611,Ages!$A$12:$AD$19,30,0)),"")</f>
        <v/>
      </c>
      <c r="T611" s="18"/>
      <c r="X611" s="21" t="str">
        <f t="shared" si="29"/>
        <v xml:space="preserve"> </v>
      </c>
      <c r="AA611" s="18"/>
      <c r="AB611" s="18"/>
      <c r="AC611" s="18"/>
    </row>
    <row r="612" spans="6:29" s="17" customFormat="1" x14ac:dyDescent="0.2">
      <c r="F612" s="18"/>
      <c r="H612" s="19"/>
      <c r="I612" s="19"/>
      <c r="J612" s="20" t="str">
        <f t="shared" si="27"/>
        <v xml:space="preserve"> </v>
      </c>
      <c r="K612" s="19"/>
      <c r="L612" s="19"/>
      <c r="M612" s="28" t="str">
        <f>IF($L612&gt;0,IF($F612="F",1.11*$L612+VLOOKUP($G612,Ages!$A$3:$AG$10,31,0),1.35*$L612+VLOOKUP($G612,Ages!$A$12:$AG$19,31,0)),"")</f>
        <v/>
      </c>
      <c r="N612" s="19"/>
      <c r="O612" s="19"/>
      <c r="P612" s="20" t="str">
        <f t="shared" si="28"/>
        <v/>
      </c>
      <c r="Q612" s="19"/>
      <c r="R612" s="19"/>
      <c r="S612" s="20" t="str">
        <f>IF(AND(Q612&gt;0,R612&gt;0),IF($F612="F",IF(SUM($Q612,$R612)&lt;=35,1.33*($Q612+$R612)-0.013*POWER(($Q612+$R612),2)-2.5,0.546*($Q612+$R612)+9.7),1.21*($Q612+$R612)-0.008*POWER(($Q612+$R612),2)-VLOOKUP($G612,Ages!$A$12:$AD$19,30,0)),"")</f>
        <v/>
      </c>
      <c r="T612" s="18"/>
      <c r="X612" s="21" t="str">
        <f t="shared" si="29"/>
        <v xml:space="preserve"> </v>
      </c>
      <c r="AA612" s="18"/>
      <c r="AB612" s="18"/>
      <c r="AC612" s="18"/>
    </row>
    <row r="613" spans="6:29" s="17" customFormat="1" x14ac:dyDescent="0.2">
      <c r="F613" s="18"/>
      <c r="H613" s="19"/>
      <c r="I613" s="19"/>
      <c r="J613" s="20" t="str">
        <f t="shared" si="27"/>
        <v xml:space="preserve"> </v>
      </c>
      <c r="K613" s="19"/>
      <c r="L613" s="19"/>
      <c r="M613" s="28" t="str">
        <f>IF($L613&gt;0,IF($F613="F",1.11*$L613+VLOOKUP($G613,Ages!$A$3:$AG$10,31,0),1.35*$L613+VLOOKUP($G613,Ages!$A$12:$AG$19,31,0)),"")</f>
        <v/>
      </c>
      <c r="N613" s="19"/>
      <c r="O613" s="19"/>
      <c r="P613" s="20" t="str">
        <f t="shared" si="28"/>
        <v/>
      </c>
      <c r="Q613" s="19"/>
      <c r="R613" s="19"/>
      <c r="S613" s="20" t="str">
        <f>IF(AND(Q613&gt;0,R613&gt;0),IF($F613="F",IF(SUM($Q613,$R613)&lt;=35,1.33*($Q613+$R613)-0.013*POWER(($Q613+$R613),2)-2.5,0.546*($Q613+$R613)+9.7),1.21*($Q613+$R613)-0.008*POWER(($Q613+$R613),2)-VLOOKUP($G613,Ages!$A$12:$AD$19,30,0)),"")</f>
        <v/>
      </c>
      <c r="T613" s="18"/>
      <c r="X613" s="21" t="str">
        <f t="shared" si="29"/>
        <v xml:space="preserve"> </v>
      </c>
      <c r="AA613" s="18"/>
      <c r="AB613" s="18"/>
      <c r="AC613" s="18"/>
    </row>
    <row r="614" spans="6:29" s="17" customFormat="1" x14ac:dyDescent="0.2">
      <c r="F614" s="18"/>
      <c r="H614" s="19"/>
      <c r="I614" s="19"/>
      <c r="J614" s="20" t="str">
        <f t="shared" si="27"/>
        <v xml:space="preserve"> </v>
      </c>
      <c r="K614" s="19"/>
      <c r="L614" s="19"/>
      <c r="M614" s="28" t="str">
        <f>IF($L614&gt;0,IF($F614="F",1.11*$L614+VLOOKUP($G614,Ages!$A$3:$AG$10,31,0),1.35*$L614+VLOOKUP($G614,Ages!$A$12:$AG$19,31,0)),"")</f>
        <v/>
      </c>
      <c r="N614" s="19"/>
      <c r="O614" s="19"/>
      <c r="P614" s="20" t="str">
        <f t="shared" si="28"/>
        <v/>
      </c>
      <c r="Q614" s="19"/>
      <c r="R614" s="19"/>
      <c r="S614" s="20" t="str">
        <f>IF(AND(Q614&gt;0,R614&gt;0),IF($F614="F",IF(SUM($Q614,$R614)&lt;=35,1.33*($Q614+$R614)-0.013*POWER(($Q614+$R614),2)-2.5,0.546*($Q614+$R614)+9.7),1.21*($Q614+$R614)-0.008*POWER(($Q614+$R614),2)-VLOOKUP($G614,Ages!$A$12:$AD$19,30,0)),"")</f>
        <v/>
      </c>
      <c r="T614" s="18"/>
      <c r="X614" s="21" t="str">
        <f t="shared" si="29"/>
        <v xml:space="preserve"> </v>
      </c>
      <c r="AA614" s="18"/>
      <c r="AB614" s="18"/>
      <c r="AC614" s="18"/>
    </row>
    <row r="615" spans="6:29" s="17" customFormat="1" x14ac:dyDescent="0.2">
      <c r="F615" s="18"/>
      <c r="H615" s="19"/>
      <c r="I615" s="19"/>
      <c r="J615" s="20" t="str">
        <f t="shared" si="27"/>
        <v xml:space="preserve"> </v>
      </c>
      <c r="K615" s="19"/>
      <c r="L615" s="19"/>
      <c r="M615" s="28" t="str">
        <f>IF($L615&gt;0,IF($F615="F",1.11*$L615+VLOOKUP($G615,Ages!$A$3:$AG$10,31,0),1.35*$L615+VLOOKUP($G615,Ages!$A$12:$AG$19,31,0)),"")</f>
        <v/>
      </c>
      <c r="N615" s="19"/>
      <c r="O615" s="19"/>
      <c r="P615" s="20" t="str">
        <f t="shared" si="28"/>
        <v/>
      </c>
      <c r="Q615" s="19"/>
      <c r="R615" s="19"/>
      <c r="S615" s="20" t="str">
        <f>IF(AND(Q615&gt;0,R615&gt;0),IF($F615="F",IF(SUM($Q615,$R615)&lt;=35,1.33*($Q615+$R615)-0.013*POWER(($Q615+$R615),2)-2.5,0.546*($Q615+$R615)+9.7),1.21*($Q615+$R615)-0.008*POWER(($Q615+$R615),2)-VLOOKUP($G615,Ages!$A$12:$AD$19,30,0)),"")</f>
        <v/>
      </c>
      <c r="T615" s="18"/>
      <c r="X615" s="21" t="str">
        <f t="shared" si="29"/>
        <v xml:space="preserve"> </v>
      </c>
      <c r="AA615" s="18"/>
      <c r="AB615" s="18"/>
      <c r="AC615" s="18"/>
    </row>
    <row r="616" spans="6:29" s="17" customFormat="1" x14ac:dyDescent="0.2">
      <c r="F616" s="18"/>
      <c r="H616" s="19"/>
      <c r="I616" s="19"/>
      <c r="J616" s="20" t="str">
        <f t="shared" si="27"/>
        <v xml:space="preserve"> </v>
      </c>
      <c r="K616" s="19"/>
      <c r="L616" s="19"/>
      <c r="M616" s="28" t="str">
        <f>IF($L616&gt;0,IF($F616="F",1.11*$L616+VLOOKUP($G616,Ages!$A$3:$AG$10,31,0),1.35*$L616+VLOOKUP($G616,Ages!$A$12:$AG$19,31,0)),"")</f>
        <v/>
      </c>
      <c r="N616" s="19"/>
      <c r="O616" s="19"/>
      <c r="P616" s="20" t="str">
        <f t="shared" si="28"/>
        <v/>
      </c>
      <c r="Q616" s="19"/>
      <c r="R616" s="19"/>
      <c r="S616" s="20" t="str">
        <f>IF(AND(Q616&gt;0,R616&gt;0),IF($F616="F",IF(SUM($Q616,$R616)&lt;=35,1.33*($Q616+$R616)-0.013*POWER(($Q616+$R616),2)-2.5,0.546*($Q616+$R616)+9.7),1.21*($Q616+$R616)-0.008*POWER(($Q616+$R616),2)-VLOOKUP($G616,Ages!$A$12:$AD$19,30,0)),"")</f>
        <v/>
      </c>
      <c r="T616" s="18"/>
      <c r="X616" s="21" t="str">
        <f t="shared" si="29"/>
        <v xml:space="preserve"> </v>
      </c>
      <c r="AA616" s="18"/>
      <c r="AB616" s="18"/>
      <c r="AC616" s="18"/>
    </row>
    <row r="617" spans="6:29" s="17" customFormat="1" x14ac:dyDescent="0.2">
      <c r="F617" s="18"/>
      <c r="H617" s="19"/>
      <c r="I617" s="19"/>
      <c r="J617" s="20" t="str">
        <f t="shared" si="27"/>
        <v xml:space="preserve"> </v>
      </c>
      <c r="K617" s="19"/>
      <c r="L617" s="19"/>
      <c r="M617" s="28" t="str">
        <f>IF($L617&gt;0,IF($F617="F",1.11*$L617+VLOOKUP($G617,Ages!$A$3:$AG$10,31,0),1.35*$L617+VLOOKUP($G617,Ages!$A$12:$AG$19,31,0)),"")</f>
        <v/>
      </c>
      <c r="N617" s="19"/>
      <c r="O617" s="19"/>
      <c r="P617" s="20" t="str">
        <f t="shared" si="28"/>
        <v/>
      </c>
      <c r="Q617" s="19"/>
      <c r="R617" s="19"/>
      <c r="S617" s="20" t="str">
        <f>IF(AND(Q617&gt;0,R617&gt;0),IF($F617="F",IF(SUM($Q617,$R617)&lt;=35,1.33*($Q617+$R617)-0.013*POWER(($Q617+$R617),2)-2.5,0.546*($Q617+$R617)+9.7),1.21*($Q617+$R617)-0.008*POWER(($Q617+$R617),2)-VLOOKUP($G617,Ages!$A$12:$AD$19,30,0)),"")</f>
        <v/>
      </c>
      <c r="T617" s="18"/>
      <c r="X617" s="21" t="str">
        <f t="shared" si="29"/>
        <v xml:space="preserve"> </v>
      </c>
      <c r="AA617" s="18"/>
      <c r="AB617" s="18"/>
      <c r="AC617" s="18"/>
    </row>
    <row r="618" spans="6:29" s="17" customFormat="1" x14ac:dyDescent="0.2">
      <c r="F618" s="18"/>
      <c r="H618" s="19"/>
      <c r="I618" s="19"/>
      <c r="J618" s="20" t="str">
        <f t="shared" si="27"/>
        <v xml:space="preserve"> </v>
      </c>
      <c r="K618" s="19"/>
      <c r="L618" s="19"/>
      <c r="M618" s="28" t="str">
        <f>IF($L618&gt;0,IF($F618="F",1.11*$L618+VLOOKUP($G618,Ages!$A$3:$AG$10,31,0),1.35*$L618+VLOOKUP($G618,Ages!$A$12:$AG$19,31,0)),"")</f>
        <v/>
      </c>
      <c r="N618" s="19"/>
      <c r="O618" s="19"/>
      <c r="P618" s="20" t="str">
        <f t="shared" si="28"/>
        <v/>
      </c>
      <c r="Q618" s="19"/>
      <c r="R618" s="19"/>
      <c r="S618" s="20" t="str">
        <f>IF(AND(Q618&gt;0,R618&gt;0),IF($F618="F",IF(SUM($Q618,$R618)&lt;=35,1.33*($Q618+$R618)-0.013*POWER(($Q618+$R618),2)-2.5,0.546*($Q618+$R618)+9.7),1.21*($Q618+$R618)-0.008*POWER(($Q618+$R618),2)-VLOOKUP($G618,Ages!$A$12:$AD$19,30,0)),"")</f>
        <v/>
      </c>
      <c r="T618" s="18"/>
      <c r="X618" s="21" t="str">
        <f t="shared" si="29"/>
        <v xml:space="preserve"> </v>
      </c>
      <c r="AA618" s="18"/>
      <c r="AB618" s="18"/>
      <c r="AC618" s="18"/>
    </row>
    <row r="619" spans="6:29" s="17" customFormat="1" x14ac:dyDescent="0.2">
      <c r="F619" s="18"/>
      <c r="H619" s="19"/>
      <c r="I619" s="19"/>
      <c r="J619" s="20" t="str">
        <f t="shared" si="27"/>
        <v xml:space="preserve"> </v>
      </c>
      <c r="K619" s="19"/>
      <c r="L619" s="19"/>
      <c r="M619" s="28" t="str">
        <f>IF($L619&gt;0,IF($F619="F",1.11*$L619+VLOOKUP($G619,Ages!$A$3:$AG$10,31,0),1.35*$L619+VLOOKUP($G619,Ages!$A$12:$AG$19,31,0)),"")</f>
        <v/>
      </c>
      <c r="N619" s="19"/>
      <c r="O619" s="19"/>
      <c r="P619" s="20" t="str">
        <f t="shared" si="28"/>
        <v/>
      </c>
      <c r="Q619" s="19"/>
      <c r="R619" s="19"/>
      <c r="S619" s="20" t="str">
        <f>IF(AND(Q619&gt;0,R619&gt;0),IF($F619="F",IF(SUM($Q619,$R619)&lt;=35,1.33*($Q619+$R619)-0.013*POWER(($Q619+$R619),2)-2.5,0.546*($Q619+$R619)+9.7),1.21*($Q619+$R619)-0.008*POWER(($Q619+$R619),2)-VLOOKUP($G619,Ages!$A$12:$AD$19,30,0)),"")</f>
        <v/>
      </c>
      <c r="T619" s="18"/>
      <c r="X619" s="21" t="str">
        <f t="shared" si="29"/>
        <v xml:space="preserve"> </v>
      </c>
      <c r="AA619" s="18"/>
      <c r="AB619" s="18"/>
      <c r="AC619" s="18"/>
    </row>
    <row r="620" spans="6:29" s="17" customFormat="1" x14ac:dyDescent="0.2">
      <c r="F620" s="18"/>
      <c r="H620" s="19"/>
      <c r="I620" s="19"/>
      <c r="J620" s="20" t="str">
        <f t="shared" si="27"/>
        <v xml:space="preserve"> </v>
      </c>
      <c r="K620" s="19"/>
      <c r="L620" s="19"/>
      <c r="M620" s="28" t="str">
        <f>IF($L620&gt;0,IF($F620="F",1.11*$L620+VLOOKUP($G620,Ages!$A$3:$AG$10,31,0),1.35*$L620+VLOOKUP($G620,Ages!$A$12:$AG$19,31,0)),"")</f>
        <v/>
      </c>
      <c r="N620" s="19"/>
      <c r="O620" s="19"/>
      <c r="P620" s="20" t="str">
        <f t="shared" si="28"/>
        <v/>
      </c>
      <c r="Q620" s="19"/>
      <c r="R620" s="19"/>
      <c r="S620" s="20" t="str">
        <f>IF(AND(Q620&gt;0,R620&gt;0),IF($F620="F",IF(SUM($Q620,$R620)&lt;=35,1.33*($Q620+$R620)-0.013*POWER(($Q620+$R620),2)-2.5,0.546*($Q620+$R620)+9.7),1.21*($Q620+$R620)-0.008*POWER(($Q620+$R620),2)-VLOOKUP($G620,Ages!$A$12:$AD$19,30,0)),"")</f>
        <v/>
      </c>
      <c r="T620" s="18"/>
      <c r="X620" s="21" t="str">
        <f t="shared" si="29"/>
        <v xml:space="preserve"> </v>
      </c>
      <c r="AA620" s="18"/>
      <c r="AB620" s="18"/>
      <c r="AC620" s="18"/>
    </row>
    <row r="621" spans="6:29" s="17" customFormat="1" x14ac:dyDescent="0.2">
      <c r="F621" s="18"/>
      <c r="H621" s="19"/>
      <c r="I621" s="19"/>
      <c r="J621" s="20" t="str">
        <f t="shared" si="27"/>
        <v xml:space="preserve"> </v>
      </c>
      <c r="K621" s="19"/>
      <c r="L621" s="19"/>
      <c r="M621" s="28" t="str">
        <f>IF($L621&gt;0,IF($F621="F",1.11*$L621+VLOOKUP($G621,Ages!$A$3:$AG$10,31,0),1.35*$L621+VLOOKUP($G621,Ages!$A$12:$AG$19,31,0)),"")</f>
        <v/>
      </c>
      <c r="N621" s="19"/>
      <c r="O621" s="19"/>
      <c r="P621" s="20" t="str">
        <f t="shared" si="28"/>
        <v/>
      </c>
      <c r="Q621" s="19"/>
      <c r="R621" s="19"/>
      <c r="S621" s="20" t="str">
        <f>IF(AND(Q621&gt;0,R621&gt;0),IF($F621="F",IF(SUM($Q621,$R621)&lt;=35,1.33*($Q621+$R621)-0.013*POWER(($Q621+$R621),2)-2.5,0.546*($Q621+$R621)+9.7),1.21*($Q621+$R621)-0.008*POWER(($Q621+$R621),2)-VLOOKUP($G621,Ages!$A$12:$AD$19,30,0)),"")</f>
        <v/>
      </c>
      <c r="T621" s="18"/>
      <c r="X621" s="21" t="str">
        <f t="shared" si="29"/>
        <v xml:space="preserve"> </v>
      </c>
      <c r="AA621" s="18"/>
      <c r="AB621" s="18"/>
      <c r="AC621" s="18"/>
    </row>
    <row r="622" spans="6:29" s="17" customFormat="1" x14ac:dyDescent="0.2">
      <c r="F622" s="18"/>
      <c r="H622" s="19"/>
      <c r="I622" s="19"/>
      <c r="J622" s="20" t="str">
        <f t="shared" si="27"/>
        <v xml:space="preserve"> </v>
      </c>
      <c r="K622" s="19"/>
      <c r="L622" s="19"/>
      <c r="M622" s="28" t="str">
        <f>IF($L622&gt;0,IF($F622="F",1.11*$L622+VLOOKUP($G622,Ages!$A$3:$AG$10,31,0),1.35*$L622+VLOOKUP($G622,Ages!$A$12:$AG$19,31,0)),"")</f>
        <v/>
      </c>
      <c r="N622" s="19"/>
      <c r="O622" s="19"/>
      <c r="P622" s="20" t="str">
        <f t="shared" si="28"/>
        <v/>
      </c>
      <c r="Q622" s="19"/>
      <c r="R622" s="19"/>
      <c r="S622" s="20" t="str">
        <f>IF(AND(Q622&gt;0,R622&gt;0),IF($F622="F",IF(SUM($Q622,$R622)&lt;=35,1.33*($Q622+$R622)-0.013*POWER(($Q622+$R622),2)-2.5,0.546*($Q622+$R622)+9.7),1.21*($Q622+$R622)-0.008*POWER(($Q622+$R622),2)-VLOOKUP($G622,Ages!$A$12:$AD$19,30,0)),"")</f>
        <v/>
      </c>
      <c r="T622" s="18"/>
      <c r="X622" s="21" t="str">
        <f t="shared" si="29"/>
        <v xml:space="preserve"> </v>
      </c>
      <c r="AA622" s="18"/>
      <c r="AB622" s="18"/>
      <c r="AC622" s="18"/>
    </row>
    <row r="623" spans="6:29" s="17" customFormat="1" x14ac:dyDescent="0.2">
      <c r="F623" s="18"/>
      <c r="H623" s="19"/>
      <c r="I623" s="19"/>
      <c r="J623" s="20" t="str">
        <f t="shared" si="27"/>
        <v xml:space="preserve"> </v>
      </c>
      <c r="K623" s="19"/>
      <c r="L623" s="19"/>
      <c r="M623" s="28" t="str">
        <f>IF($L623&gt;0,IF($F623="F",1.11*$L623+VLOOKUP($G623,Ages!$A$3:$AG$10,31,0),1.35*$L623+VLOOKUP($G623,Ages!$A$12:$AG$19,31,0)),"")</f>
        <v/>
      </c>
      <c r="N623" s="19"/>
      <c r="O623" s="19"/>
      <c r="P623" s="20" t="str">
        <f t="shared" si="28"/>
        <v/>
      </c>
      <c r="Q623" s="19"/>
      <c r="R623" s="19"/>
      <c r="S623" s="20" t="str">
        <f>IF(AND(Q623&gt;0,R623&gt;0),IF($F623="F",IF(SUM($Q623,$R623)&lt;=35,1.33*($Q623+$R623)-0.013*POWER(($Q623+$R623),2)-2.5,0.546*($Q623+$R623)+9.7),1.21*($Q623+$R623)-0.008*POWER(($Q623+$R623),2)-VLOOKUP($G623,Ages!$A$12:$AD$19,30,0)),"")</f>
        <v/>
      </c>
      <c r="T623" s="18"/>
      <c r="X623" s="21" t="str">
        <f t="shared" si="29"/>
        <v xml:space="preserve"> </v>
      </c>
      <c r="AA623" s="18"/>
      <c r="AB623" s="18"/>
      <c r="AC623" s="18"/>
    </row>
    <row r="624" spans="6:29" s="17" customFormat="1" x14ac:dyDescent="0.2">
      <c r="F624" s="18"/>
      <c r="H624" s="19"/>
      <c r="I624" s="19"/>
      <c r="J624" s="20" t="str">
        <f t="shared" si="27"/>
        <v xml:space="preserve"> </v>
      </c>
      <c r="K624" s="19"/>
      <c r="L624" s="19"/>
      <c r="M624" s="28" t="str">
        <f>IF($L624&gt;0,IF($F624="F",1.11*$L624+VLOOKUP($G624,Ages!$A$3:$AG$10,31,0),1.35*$L624+VLOOKUP($G624,Ages!$A$12:$AG$19,31,0)),"")</f>
        <v/>
      </c>
      <c r="N624" s="19"/>
      <c r="O624" s="19"/>
      <c r="P624" s="20" t="str">
        <f t="shared" si="28"/>
        <v/>
      </c>
      <c r="Q624" s="19"/>
      <c r="R624" s="19"/>
      <c r="S624" s="20" t="str">
        <f>IF(AND(Q624&gt;0,R624&gt;0),IF($F624="F",IF(SUM($Q624,$R624)&lt;=35,1.33*($Q624+$R624)-0.013*POWER(($Q624+$R624),2)-2.5,0.546*($Q624+$R624)+9.7),1.21*($Q624+$R624)-0.008*POWER(($Q624+$R624),2)-VLOOKUP($G624,Ages!$A$12:$AD$19,30,0)),"")</f>
        <v/>
      </c>
      <c r="T624" s="18"/>
      <c r="X624" s="21" t="str">
        <f t="shared" si="29"/>
        <v xml:space="preserve"> </v>
      </c>
      <c r="AA624" s="18"/>
      <c r="AB624" s="18"/>
      <c r="AC624" s="18"/>
    </row>
    <row r="625" spans="6:29" s="17" customFormat="1" x14ac:dyDescent="0.2">
      <c r="F625" s="18"/>
      <c r="H625" s="19"/>
      <c r="I625" s="19"/>
      <c r="J625" s="20" t="str">
        <f t="shared" si="27"/>
        <v xml:space="preserve"> </v>
      </c>
      <c r="K625" s="19"/>
      <c r="L625" s="19"/>
      <c r="M625" s="28" t="str">
        <f>IF($L625&gt;0,IF($F625="F",1.11*$L625+VLOOKUP($G625,Ages!$A$3:$AG$10,31,0),1.35*$L625+VLOOKUP($G625,Ages!$A$12:$AG$19,31,0)),"")</f>
        <v/>
      </c>
      <c r="N625" s="19"/>
      <c r="O625" s="19"/>
      <c r="P625" s="20" t="str">
        <f t="shared" si="28"/>
        <v/>
      </c>
      <c r="Q625" s="19"/>
      <c r="R625" s="19"/>
      <c r="S625" s="20" t="str">
        <f>IF(AND(Q625&gt;0,R625&gt;0),IF($F625="F",IF(SUM($Q625,$R625)&lt;=35,1.33*($Q625+$R625)-0.013*POWER(($Q625+$R625),2)-2.5,0.546*($Q625+$R625)+9.7),1.21*($Q625+$R625)-0.008*POWER(($Q625+$R625),2)-VLOOKUP($G625,Ages!$A$12:$AD$19,30,0)),"")</f>
        <v/>
      </c>
      <c r="T625" s="18"/>
      <c r="X625" s="21" t="str">
        <f t="shared" si="29"/>
        <v xml:space="preserve"> </v>
      </c>
      <c r="AA625" s="18"/>
      <c r="AB625" s="18"/>
      <c r="AC625" s="18"/>
    </row>
    <row r="626" spans="6:29" s="17" customFormat="1" x14ac:dyDescent="0.2">
      <c r="F626" s="18"/>
      <c r="H626" s="19"/>
      <c r="I626" s="19"/>
      <c r="J626" s="20" t="str">
        <f t="shared" si="27"/>
        <v xml:space="preserve"> </v>
      </c>
      <c r="K626" s="19"/>
      <c r="L626" s="19"/>
      <c r="M626" s="28" t="str">
        <f>IF($L626&gt;0,IF($F626="F",1.11*$L626+VLOOKUP($G626,Ages!$A$3:$AG$10,31,0),1.35*$L626+VLOOKUP($G626,Ages!$A$12:$AG$19,31,0)),"")</f>
        <v/>
      </c>
      <c r="N626" s="19"/>
      <c r="O626" s="19"/>
      <c r="P626" s="20" t="str">
        <f t="shared" si="28"/>
        <v/>
      </c>
      <c r="Q626" s="19"/>
      <c r="R626" s="19"/>
      <c r="S626" s="20" t="str">
        <f>IF(AND(Q626&gt;0,R626&gt;0),IF($F626="F",IF(SUM($Q626,$R626)&lt;=35,1.33*($Q626+$R626)-0.013*POWER(($Q626+$R626),2)-2.5,0.546*($Q626+$R626)+9.7),1.21*($Q626+$R626)-0.008*POWER(($Q626+$R626),2)-VLOOKUP($G626,Ages!$A$12:$AD$19,30,0)),"")</f>
        <v/>
      </c>
      <c r="T626" s="18"/>
      <c r="X626" s="21" t="str">
        <f t="shared" si="29"/>
        <v xml:space="preserve"> </v>
      </c>
      <c r="AA626" s="18"/>
      <c r="AB626" s="18"/>
      <c r="AC626" s="18"/>
    </row>
    <row r="627" spans="6:29" s="17" customFormat="1" x14ac:dyDescent="0.2">
      <c r="F627" s="18"/>
      <c r="H627" s="19"/>
      <c r="I627" s="19"/>
      <c r="J627" s="20" t="str">
        <f t="shared" si="27"/>
        <v xml:space="preserve"> </v>
      </c>
      <c r="K627" s="19"/>
      <c r="L627" s="19"/>
      <c r="M627" s="28" t="str">
        <f>IF($L627&gt;0,IF($F627="F",1.11*$L627+VLOOKUP($G627,Ages!$A$3:$AG$10,31,0),1.35*$L627+VLOOKUP($G627,Ages!$A$12:$AG$19,31,0)),"")</f>
        <v/>
      </c>
      <c r="N627" s="19"/>
      <c r="O627" s="19"/>
      <c r="P627" s="20" t="str">
        <f t="shared" si="28"/>
        <v/>
      </c>
      <c r="Q627" s="19"/>
      <c r="R627" s="19"/>
      <c r="S627" s="20" t="str">
        <f>IF(AND(Q627&gt;0,R627&gt;0),IF($F627="F",IF(SUM($Q627,$R627)&lt;=35,1.33*($Q627+$R627)-0.013*POWER(($Q627+$R627),2)-2.5,0.546*($Q627+$R627)+9.7),1.21*($Q627+$R627)-0.008*POWER(($Q627+$R627),2)-VLOOKUP($G627,Ages!$A$12:$AD$19,30,0)),"")</f>
        <v/>
      </c>
      <c r="T627" s="18"/>
      <c r="X627" s="21" t="str">
        <f t="shared" si="29"/>
        <v xml:space="preserve"> </v>
      </c>
      <c r="AA627" s="18"/>
      <c r="AB627" s="18"/>
      <c r="AC627" s="18"/>
    </row>
    <row r="628" spans="6:29" s="17" customFormat="1" x14ac:dyDescent="0.2">
      <c r="F628" s="18"/>
      <c r="H628" s="19"/>
      <c r="I628" s="19"/>
      <c r="J628" s="20" t="str">
        <f t="shared" si="27"/>
        <v xml:space="preserve"> </v>
      </c>
      <c r="K628" s="19"/>
      <c r="L628" s="19"/>
      <c r="M628" s="28" t="str">
        <f>IF($L628&gt;0,IF($F628="F",1.11*$L628+VLOOKUP($G628,Ages!$A$3:$AG$10,31,0),1.35*$L628+VLOOKUP($G628,Ages!$A$12:$AG$19,31,0)),"")</f>
        <v/>
      </c>
      <c r="N628" s="19"/>
      <c r="O628" s="19"/>
      <c r="P628" s="20" t="str">
        <f t="shared" si="28"/>
        <v/>
      </c>
      <c r="Q628" s="19"/>
      <c r="R628" s="19"/>
      <c r="S628" s="20" t="str">
        <f>IF(AND(Q628&gt;0,R628&gt;0),IF($F628="F",IF(SUM($Q628,$R628)&lt;=35,1.33*($Q628+$R628)-0.013*POWER(($Q628+$R628),2)-2.5,0.546*($Q628+$R628)+9.7),1.21*($Q628+$R628)-0.008*POWER(($Q628+$R628),2)-VLOOKUP($G628,Ages!$A$12:$AD$19,30,0)),"")</f>
        <v/>
      </c>
      <c r="T628" s="18"/>
      <c r="X628" s="21" t="str">
        <f t="shared" si="29"/>
        <v xml:space="preserve"> </v>
      </c>
      <c r="AA628" s="18"/>
      <c r="AB628" s="18"/>
      <c r="AC628" s="18"/>
    </row>
    <row r="629" spans="6:29" s="17" customFormat="1" x14ac:dyDescent="0.2">
      <c r="F629" s="18"/>
      <c r="H629" s="19"/>
      <c r="I629" s="19"/>
      <c r="J629" s="20" t="str">
        <f t="shared" si="27"/>
        <v xml:space="preserve"> </v>
      </c>
      <c r="K629" s="19"/>
      <c r="L629" s="19"/>
      <c r="M629" s="28" t="str">
        <f>IF($L629&gt;0,IF($F629="F",1.11*$L629+VLOOKUP($G629,Ages!$A$3:$AG$10,31,0),1.35*$L629+VLOOKUP($G629,Ages!$A$12:$AG$19,31,0)),"")</f>
        <v/>
      </c>
      <c r="N629" s="19"/>
      <c r="O629" s="19"/>
      <c r="P629" s="20" t="str">
        <f t="shared" si="28"/>
        <v/>
      </c>
      <c r="Q629" s="19"/>
      <c r="R629" s="19"/>
      <c r="S629" s="20" t="str">
        <f>IF(AND(Q629&gt;0,R629&gt;0),IF($F629="F",IF(SUM($Q629,$R629)&lt;=35,1.33*($Q629+$R629)-0.013*POWER(($Q629+$R629),2)-2.5,0.546*($Q629+$R629)+9.7),1.21*($Q629+$R629)-0.008*POWER(($Q629+$R629),2)-VLOOKUP($G629,Ages!$A$12:$AD$19,30,0)),"")</f>
        <v/>
      </c>
      <c r="T629" s="18"/>
      <c r="X629" s="21" t="str">
        <f t="shared" si="29"/>
        <v xml:space="preserve"> </v>
      </c>
      <c r="AA629" s="18"/>
      <c r="AB629" s="18"/>
      <c r="AC629" s="18"/>
    </row>
    <row r="630" spans="6:29" s="17" customFormat="1" x14ac:dyDescent="0.2">
      <c r="F630" s="18"/>
      <c r="H630" s="19"/>
      <c r="I630" s="19"/>
      <c r="J630" s="20" t="str">
        <f t="shared" si="27"/>
        <v xml:space="preserve"> </v>
      </c>
      <c r="K630" s="19"/>
      <c r="L630" s="19"/>
      <c r="M630" s="28" t="str">
        <f>IF($L630&gt;0,IF($F630="F",1.11*$L630+VLOOKUP($G630,Ages!$A$3:$AG$10,31,0),1.35*$L630+VLOOKUP($G630,Ages!$A$12:$AG$19,31,0)),"")</f>
        <v/>
      </c>
      <c r="N630" s="19"/>
      <c r="O630" s="19"/>
      <c r="P630" s="20" t="str">
        <f t="shared" si="28"/>
        <v/>
      </c>
      <c r="Q630" s="19"/>
      <c r="R630" s="19"/>
      <c r="S630" s="20" t="str">
        <f>IF(AND(Q630&gt;0,R630&gt;0),IF($F630="F",IF(SUM($Q630,$R630)&lt;=35,1.33*($Q630+$R630)-0.013*POWER(($Q630+$R630),2)-2.5,0.546*($Q630+$R630)+9.7),1.21*($Q630+$R630)-0.008*POWER(($Q630+$R630),2)-VLOOKUP($G630,Ages!$A$12:$AD$19,30,0)),"")</f>
        <v/>
      </c>
      <c r="T630" s="18"/>
      <c r="X630" s="21" t="str">
        <f t="shared" si="29"/>
        <v xml:space="preserve"> </v>
      </c>
      <c r="AA630" s="18"/>
      <c r="AB630" s="18"/>
      <c r="AC630" s="18"/>
    </row>
    <row r="631" spans="6:29" s="17" customFormat="1" x14ac:dyDescent="0.2">
      <c r="F631" s="18"/>
      <c r="H631" s="19"/>
      <c r="I631" s="19"/>
      <c r="J631" s="20" t="str">
        <f t="shared" si="27"/>
        <v xml:space="preserve"> </v>
      </c>
      <c r="K631" s="19"/>
      <c r="L631" s="19"/>
      <c r="M631" s="28" t="str">
        <f>IF($L631&gt;0,IF($F631="F",1.11*$L631+VLOOKUP($G631,Ages!$A$3:$AG$10,31,0),1.35*$L631+VLOOKUP($G631,Ages!$A$12:$AG$19,31,0)),"")</f>
        <v/>
      </c>
      <c r="N631" s="19"/>
      <c r="O631" s="19"/>
      <c r="P631" s="20" t="str">
        <f t="shared" si="28"/>
        <v/>
      </c>
      <c r="Q631" s="19"/>
      <c r="R631" s="19"/>
      <c r="S631" s="20" t="str">
        <f>IF(AND(Q631&gt;0,R631&gt;0),IF($F631="F",IF(SUM($Q631,$R631)&lt;=35,1.33*($Q631+$R631)-0.013*POWER(($Q631+$R631),2)-2.5,0.546*($Q631+$R631)+9.7),1.21*($Q631+$R631)-0.008*POWER(($Q631+$R631),2)-VLOOKUP($G631,Ages!$A$12:$AD$19,30,0)),"")</f>
        <v/>
      </c>
      <c r="T631" s="18"/>
      <c r="X631" s="21" t="str">
        <f t="shared" si="29"/>
        <v xml:space="preserve"> </v>
      </c>
      <c r="AA631" s="18"/>
      <c r="AB631" s="18"/>
      <c r="AC631" s="18"/>
    </row>
    <row r="632" spans="6:29" s="17" customFormat="1" x14ac:dyDescent="0.2">
      <c r="F632" s="18"/>
      <c r="H632" s="19"/>
      <c r="I632" s="19"/>
      <c r="J632" s="20" t="str">
        <f t="shared" si="27"/>
        <v xml:space="preserve"> </v>
      </c>
      <c r="K632" s="19"/>
      <c r="L632" s="19"/>
      <c r="M632" s="28" t="str">
        <f>IF($L632&gt;0,IF($F632="F",1.11*$L632+VLOOKUP($G632,Ages!$A$3:$AG$10,31,0),1.35*$L632+VLOOKUP($G632,Ages!$A$12:$AG$19,31,0)),"")</f>
        <v/>
      </c>
      <c r="N632" s="19"/>
      <c r="O632" s="19"/>
      <c r="P632" s="20" t="str">
        <f t="shared" si="28"/>
        <v/>
      </c>
      <c r="Q632" s="19"/>
      <c r="R632" s="19"/>
      <c r="S632" s="20" t="str">
        <f>IF(AND(Q632&gt;0,R632&gt;0),IF($F632="F",IF(SUM($Q632,$R632)&lt;=35,1.33*($Q632+$R632)-0.013*POWER(($Q632+$R632),2)-2.5,0.546*($Q632+$R632)+9.7),1.21*($Q632+$R632)-0.008*POWER(($Q632+$R632),2)-VLOOKUP($G632,Ages!$A$12:$AD$19,30,0)),"")</f>
        <v/>
      </c>
      <c r="T632" s="18"/>
      <c r="X632" s="21" t="str">
        <f t="shared" si="29"/>
        <v xml:space="preserve"> </v>
      </c>
      <c r="AA632" s="18"/>
      <c r="AB632" s="18"/>
      <c r="AC632" s="18"/>
    </row>
    <row r="633" spans="6:29" s="17" customFormat="1" x14ac:dyDescent="0.2">
      <c r="F633" s="18"/>
      <c r="H633" s="19"/>
      <c r="I633" s="19"/>
      <c r="J633" s="20" t="str">
        <f t="shared" si="27"/>
        <v xml:space="preserve"> </v>
      </c>
      <c r="K633" s="19"/>
      <c r="L633" s="19"/>
      <c r="M633" s="28" t="str">
        <f>IF($L633&gt;0,IF($F633="F",1.11*$L633+VLOOKUP($G633,Ages!$A$3:$AG$10,31,0),1.35*$L633+VLOOKUP($G633,Ages!$A$12:$AG$19,31,0)),"")</f>
        <v/>
      </c>
      <c r="N633" s="19"/>
      <c r="O633" s="19"/>
      <c r="P633" s="20" t="str">
        <f t="shared" si="28"/>
        <v/>
      </c>
      <c r="Q633" s="19"/>
      <c r="R633" s="19"/>
      <c r="S633" s="20" t="str">
        <f>IF(AND(Q633&gt;0,R633&gt;0),IF($F633="F",IF(SUM($Q633,$R633)&lt;=35,1.33*($Q633+$R633)-0.013*POWER(($Q633+$R633),2)-2.5,0.546*($Q633+$R633)+9.7),1.21*($Q633+$R633)-0.008*POWER(($Q633+$R633),2)-VLOOKUP($G633,Ages!$A$12:$AD$19,30,0)),"")</f>
        <v/>
      </c>
      <c r="T633" s="18"/>
      <c r="X633" s="21" t="str">
        <f t="shared" si="29"/>
        <v xml:space="preserve"> </v>
      </c>
      <c r="AA633" s="18"/>
      <c r="AB633" s="18"/>
      <c r="AC633" s="18"/>
    </row>
    <row r="634" spans="6:29" s="17" customFormat="1" x14ac:dyDescent="0.2">
      <c r="F634" s="18"/>
      <c r="H634" s="19"/>
      <c r="I634" s="19"/>
      <c r="J634" s="20" t="str">
        <f t="shared" si="27"/>
        <v xml:space="preserve"> </v>
      </c>
      <c r="K634" s="19"/>
      <c r="L634" s="19"/>
      <c r="M634" s="28" t="str">
        <f>IF($L634&gt;0,IF($F634="F",1.11*$L634+VLOOKUP($G634,Ages!$A$3:$AG$10,31,0),1.35*$L634+VLOOKUP($G634,Ages!$A$12:$AG$19,31,0)),"")</f>
        <v/>
      </c>
      <c r="N634" s="19"/>
      <c r="O634" s="19"/>
      <c r="P634" s="20" t="str">
        <f t="shared" si="28"/>
        <v/>
      </c>
      <c r="Q634" s="19"/>
      <c r="R634" s="19"/>
      <c r="S634" s="20" t="str">
        <f>IF(AND(Q634&gt;0,R634&gt;0),IF($F634="F",IF(SUM($Q634,$R634)&lt;=35,1.33*($Q634+$R634)-0.013*POWER(($Q634+$R634),2)-2.5,0.546*($Q634+$R634)+9.7),1.21*($Q634+$R634)-0.008*POWER(($Q634+$R634),2)-VLOOKUP($G634,Ages!$A$12:$AD$19,30,0)),"")</f>
        <v/>
      </c>
      <c r="T634" s="18"/>
      <c r="X634" s="21" t="str">
        <f t="shared" si="29"/>
        <v xml:space="preserve"> </v>
      </c>
      <c r="AA634" s="18"/>
      <c r="AB634" s="18"/>
      <c r="AC634" s="18"/>
    </row>
    <row r="635" spans="6:29" s="17" customFormat="1" x14ac:dyDescent="0.2">
      <c r="F635" s="18"/>
      <c r="H635" s="19"/>
      <c r="I635" s="19"/>
      <c r="J635" s="20" t="str">
        <f t="shared" si="27"/>
        <v xml:space="preserve"> </v>
      </c>
      <c r="K635" s="19"/>
      <c r="L635" s="19"/>
      <c r="M635" s="28" t="str">
        <f>IF($L635&gt;0,IF($F635="F",1.11*$L635+VLOOKUP($G635,Ages!$A$3:$AG$10,31,0),1.35*$L635+VLOOKUP($G635,Ages!$A$12:$AG$19,31,0)),"")</f>
        <v/>
      </c>
      <c r="N635" s="19"/>
      <c r="O635" s="19"/>
      <c r="P635" s="20" t="str">
        <f t="shared" si="28"/>
        <v/>
      </c>
      <c r="Q635" s="19"/>
      <c r="R635" s="19"/>
      <c r="S635" s="20" t="str">
        <f>IF(AND(Q635&gt;0,R635&gt;0),IF($F635="F",IF(SUM($Q635,$R635)&lt;=35,1.33*($Q635+$R635)-0.013*POWER(($Q635+$R635),2)-2.5,0.546*($Q635+$R635)+9.7),1.21*($Q635+$R635)-0.008*POWER(($Q635+$R635),2)-VLOOKUP($G635,Ages!$A$12:$AD$19,30,0)),"")</f>
        <v/>
      </c>
      <c r="T635" s="18"/>
      <c r="X635" s="21" t="str">
        <f t="shared" si="29"/>
        <v xml:space="preserve"> </v>
      </c>
      <c r="AA635" s="18"/>
      <c r="AB635" s="18"/>
      <c r="AC635" s="18"/>
    </row>
    <row r="636" spans="6:29" s="17" customFormat="1" x14ac:dyDescent="0.2">
      <c r="F636" s="18"/>
      <c r="H636" s="19"/>
      <c r="I636" s="19"/>
      <c r="J636" s="20" t="str">
        <f t="shared" si="27"/>
        <v xml:space="preserve"> </v>
      </c>
      <c r="K636" s="19"/>
      <c r="L636" s="19"/>
      <c r="M636" s="28" t="str">
        <f>IF($L636&gt;0,IF($F636="F",1.11*$L636+VLOOKUP($G636,Ages!$A$3:$AG$10,31,0),1.35*$L636+VLOOKUP($G636,Ages!$A$12:$AG$19,31,0)),"")</f>
        <v/>
      </c>
      <c r="N636" s="19"/>
      <c r="O636" s="19"/>
      <c r="P636" s="20" t="str">
        <f t="shared" si="28"/>
        <v/>
      </c>
      <c r="Q636" s="19"/>
      <c r="R636" s="19"/>
      <c r="S636" s="20" t="str">
        <f>IF(AND(Q636&gt;0,R636&gt;0),IF($F636="F",IF(SUM($Q636,$R636)&lt;=35,1.33*($Q636+$R636)-0.013*POWER(($Q636+$R636),2)-2.5,0.546*($Q636+$R636)+9.7),1.21*($Q636+$R636)-0.008*POWER(($Q636+$R636),2)-VLOOKUP($G636,Ages!$A$12:$AD$19,30,0)),"")</f>
        <v/>
      </c>
      <c r="T636" s="18"/>
      <c r="X636" s="21" t="str">
        <f t="shared" si="29"/>
        <v xml:space="preserve"> </v>
      </c>
      <c r="AA636" s="18"/>
      <c r="AB636" s="18"/>
      <c r="AC636" s="18"/>
    </row>
    <row r="637" spans="6:29" s="17" customFormat="1" x14ac:dyDescent="0.2">
      <c r="F637" s="18"/>
      <c r="H637" s="19"/>
      <c r="I637" s="19"/>
      <c r="J637" s="20" t="str">
        <f t="shared" si="27"/>
        <v xml:space="preserve"> </v>
      </c>
      <c r="K637" s="19"/>
      <c r="L637" s="19"/>
      <c r="M637" s="28" t="str">
        <f>IF($L637&gt;0,IF($F637="F",1.11*$L637+VLOOKUP($G637,Ages!$A$3:$AG$10,31,0),1.35*$L637+VLOOKUP($G637,Ages!$A$12:$AG$19,31,0)),"")</f>
        <v/>
      </c>
      <c r="N637" s="19"/>
      <c r="O637" s="19"/>
      <c r="P637" s="20" t="str">
        <f t="shared" si="28"/>
        <v/>
      </c>
      <c r="Q637" s="19"/>
      <c r="R637" s="19"/>
      <c r="S637" s="20" t="str">
        <f>IF(AND(Q637&gt;0,R637&gt;0),IF($F637="F",IF(SUM($Q637,$R637)&lt;=35,1.33*($Q637+$R637)-0.013*POWER(($Q637+$R637),2)-2.5,0.546*($Q637+$R637)+9.7),1.21*($Q637+$R637)-0.008*POWER(($Q637+$R637),2)-VLOOKUP($G637,Ages!$A$12:$AD$19,30,0)),"")</f>
        <v/>
      </c>
      <c r="T637" s="18"/>
      <c r="X637" s="21" t="str">
        <f t="shared" si="29"/>
        <v xml:space="preserve"> </v>
      </c>
      <c r="AA637" s="18"/>
      <c r="AB637" s="18"/>
      <c r="AC637" s="18"/>
    </row>
    <row r="638" spans="6:29" s="17" customFormat="1" x14ac:dyDescent="0.2">
      <c r="F638" s="18"/>
      <c r="H638" s="19"/>
      <c r="I638" s="19"/>
      <c r="J638" s="20" t="str">
        <f t="shared" si="27"/>
        <v xml:space="preserve"> </v>
      </c>
      <c r="K638" s="19"/>
      <c r="L638" s="19"/>
      <c r="M638" s="28" t="str">
        <f>IF($L638&gt;0,IF($F638="F",1.11*$L638+VLOOKUP($G638,Ages!$A$3:$AG$10,31,0),1.35*$L638+VLOOKUP($G638,Ages!$A$12:$AG$19,31,0)),"")</f>
        <v/>
      </c>
      <c r="N638" s="19"/>
      <c r="O638" s="19"/>
      <c r="P638" s="20" t="str">
        <f t="shared" si="28"/>
        <v/>
      </c>
      <c r="Q638" s="19"/>
      <c r="R638" s="19"/>
      <c r="S638" s="20" t="str">
        <f>IF(AND(Q638&gt;0,R638&gt;0),IF($F638="F",IF(SUM($Q638,$R638)&lt;=35,1.33*($Q638+$R638)-0.013*POWER(($Q638+$R638),2)-2.5,0.546*($Q638+$R638)+9.7),1.21*($Q638+$R638)-0.008*POWER(($Q638+$R638),2)-VLOOKUP($G638,Ages!$A$12:$AD$19,30,0)),"")</f>
        <v/>
      </c>
      <c r="T638" s="18"/>
      <c r="X638" s="21" t="str">
        <f t="shared" si="29"/>
        <v xml:space="preserve"> </v>
      </c>
      <c r="AA638" s="18"/>
      <c r="AB638" s="18"/>
      <c r="AC638" s="18"/>
    </row>
    <row r="639" spans="6:29" s="17" customFormat="1" x14ac:dyDescent="0.2">
      <c r="F639" s="18"/>
      <c r="H639" s="19"/>
      <c r="I639" s="19"/>
      <c r="J639" s="20" t="str">
        <f t="shared" si="27"/>
        <v xml:space="preserve"> </v>
      </c>
      <c r="K639" s="19"/>
      <c r="L639" s="19"/>
      <c r="M639" s="28" t="str">
        <f>IF($L639&gt;0,IF($F639="F",1.11*$L639+VLOOKUP($G639,Ages!$A$3:$AG$10,31,0),1.35*$L639+VLOOKUP($G639,Ages!$A$12:$AG$19,31,0)),"")</f>
        <v/>
      </c>
      <c r="N639" s="19"/>
      <c r="O639" s="19"/>
      <c r="P639" s="20" t="str">
        <f t="shared" si="28"/>
        <v/>
      </c>
      <c r="Q639" s="19"/>
      <c r="R639" s="19"/>
      <c r="S639" s="20" t="str">
        <f>IF(AND(Q639&gt;0,R639&gt;0),IF($F639="F",IF(SUM($Q639,$R639)&lt;=35,1.33*($Q639+$R639)-0.013*POWER(($Q639+$R639),2)-2.5,0.546*($Q639+$R639)+9.7),1.21*($Q639+$R639)-0.008*POWER(($Q639+$R639),2)-VLOOKUP($G639,Ages!$A$12:$AD$19,30,0)),"")</f>
        <v/>
      </c>
      <c r="T639" s="18"/>
      <c r="X639" s="21" t="str">
        <f t="shared" si="29"/>
        <v xml:space="preserve"> </v>
      </c>
      <c r="AA639" s="18"/>
      <c r="AB639" s="18"/>
      <c r="AC639" s="18"/>
    </row>
    <row r="640" spans="6:29" s="17" customFormat="1" x14ac:dyDescent="0.2">
      <c r="F640" s="18"/>
      <c r="H640" s="19"/>
      <c r="I640" s="19"/>
      <c r="J640" s="20" t="str">
        <f t="shared" si="27"/>
        <v xml:space="preserve"> </v>
      </c>
      <c r="K640" s="19"/>
      <c r="L640" s="19"/>
      <c r="M640" s="28" t="str">
        <f>IF($L640&gt;0,IF($F640="F",1.11*$L640+VLOOKUP($G640,Ages!$A$3:$AG$10,31,0),1.35*$L640+VLOOKUP($G640,Ages!$A$12:$AG$19,31,0)),"")</f>
        <v/>
      </c>
      <c r="N640" s="19"/>
      <c r="O640" s="19"/>
      <c r="P640" s="20" t="str">
        <f t="shared" si="28"/>
        <v/>
      </c>
      <c r="Q640" s="19"/>
      <c r="R640" s="19"/>
      <c r="S640" s="20" t="str">
        <f>IF(AND(Q640&gt;0,R640&gt;0),IF($F640="F",IF(SUM($Q640,$R640)&lt;=35,1.33*($Q640+$R640)-0.013*POWER(($Q640+$R640),2)-2.5,0.546*($Q640+$R640)+9.7),1.21*($Q640+$R640)-0.008*POWER(($Q640+$R640),2)-VLOOKUP($G640,Ages!$A$12:$AD$19,30,0)),"")</f>
        <v/>
      </c>
      <c r="T640" s="18"/>
      <c r="X640" s="21" t="str">
        <f t="shared" si="29"/>
        <v xml:space="preserve"> </v>
      </c>
      <c r="AA640" s="18"/>
      <c r="AB640" s="18"/>
      <c r="AC640" s="18"/>
    </row>
    <row r="641" spans="6:29" s="17" customFormat="1" x14ac:dyDescent="0.2">
      <c r="F641" s="18"/>
      <c r="H641" s="19"/>
      <c r="I641" s="19"/>
      <c r="J641" s="20" t="str">
        <f t="shared" si="27"/>
        <v xml:space="preserve"> </v>
      </c>
      <c r="K641" s="19"/>
      <c r="L641" s="19"/>
      <c r="M641" s="28" t="str">
        <f>IF($L641&gt;0,IF($F641="F",1.11*$L641+VLOOKUP($G641,Ages!$A$3:$AG$10,31,0),1.35*$L641+VLOOKUP($G641,Ages!$A$12:$AG$19,31,0)),"")</f>
        <v/>
      </c>
      <c r="N641" s="19"/>
      <c r="O641" s="19"/>
      <c r="P641" s="20" t="str">
        <f t="shared" si="28"/>
        <v/>
      </c>
      <c r="Q641" s="19"/>
      <c r="R641" s="19"/>
      <c r="S641" s="20" t="str">
        <f>IF(AND(Q641&gt;0,R641&gt;0),IF($F641="F",IF(SUM($Q641,$R641)&lt;=35,1.33*($Q641+$R641)-0.013*POWER(($Q641+$R641),2)-2.5,0.546*($Q641+$R641)+9.7),1.21*($Q641+$R641)-0.008*POWER(($Q641+$R641),2)-VLOOKUP($G641,Ages!$A$12:$AD$19,30,0)),"")</f>
        <v/>
      </c>
      <c r="T641" s="18"/>
      <c r="X641" s="21" t="str">
        <f t="shared" si="29"/>
        <v xml:space="preserve"> </v>
      </c>
      <c r="AA641" s="18"/>
      <c r="AB641" s="18"/>
      <c r="AC641" s="18"/>
    </row>
    <row r="642" spans="6:29" s="17" customFormat="1" x14ac:dyDescent="0.2">
      <c r="F642" s="18"/>
      <c r="H642" s="19"/>
      <c r="I642" s="19"/>
      <c r="J642" s="20" t="str">
        <f t="shared" si="27"/>
        <v xml:space="preserve"> </v>
      </c>
      <c r="K642" s="19"/>
      <c r="L642" s="19"/>
      <c r="M642" s="28" t="str">
        <f>IF($L642&gt;0,IF($F642="F",1.11*$L642+VLOOKUP($G642,Ages!$A$3:$AG$10,31,0),1.35*$L642+VLOOKUP($G642,Ages!$A$12:$AG$19,31,0)),"")</f>
        <v/>
      </c>
      <c r="N642" s="19"/>
      <c r="O642" s="19"/>
      <c r="P642" s="20" t="str">
        <f t="shared" si="28"/>
        <v/>
      </c>
      <c r="Q642" s="19"/>
      <c r="R642" s="19"/>
      <c r="S642" s="20" t="str">
        <f>IF(AND(Q642&gt;0,R642&gt;0),IF($F642="F",IF(SUM($Q642,$R642)&lt;=35,1.33*($Q642+$R642)-0.013*POWER(($Q642+$R642),2)-2.5,0.546*($Q642+$R642)+9.7),1.21*($Q642+$R642)-0.008*POWER(($Q642+$R642),2)-VLOOKUP($G642,Ages!$A$12:$AD$19,30,0)),"")</f>
        <v/>
      </c>
      <c r="T642" s="18"/>
      <c r="X642" s="21" t="str">
        <f t="shared" si="29"/>
        <v xml:space="preserve"> </v>
      </c>
      <c r="AA642" s="18"/>
      <c r="AB642" s="18"/>
      <c r="AC642" s="18"/>
    </row>
    <row r="643" spans="6:29" s="17" customFormat="1" x14ac:dyDescent="0.2">
      <c r="F643" s="18"/>
      <c r="H643" s="19"/>
      <c r="I643" s="19"/>
      <c r="J643" s="20" t="str">
        <f t="shared" si="27"/>
        <v xml:space="preserve"> </v>
      </c>
      <c r="K643" s="19"/>
      <c r="L643" s="19"/>
      <c r="M643" s="28" t="str">
        <f>IF($L643&gt;0,IF($F643="F",1.11*$L643+VLOOKUP($G643,Ages!$A$3:$AG$10,31,0),1.35*$L643+VLOOKUP($G643,Ages!$A$12:$AG$19,31,0)),"")</f>
        <v/>
      </c>
      <c r="N643" s="19"/>
      <c r="O643" s="19"/>
      <c r="P643" s="20" t="str">
        <f t="shared" si="28"/>
        <v/>
      </c>
      <c r="Q643" s="19"/>
      <c r="R643" s="19"/>
      <c r="S643" s="20" t="str">
        <f>IF(AND(Q643&gt;0,R643&gt;0),IF($F643="F",IF(SUM($Q643,$R643)&lt;=35,1.33*($Q643+$R643)-0.013*POWER(($Q643+$R643),2)-2.5,0.546*($Q643+$R643)+9.7),1.21*($Q643+$R643)-0.008*POWER(($Q643+$R643),2)-VLOOKUP($G643,Ages!$A$12:$AD$19,30,0)),"")</f>
        <v/>
      </c>
      <c r="T643" s="18"/>
      <c r="X643" s="21" t="str">
        <f t="shared" si="29"/>
        <v xml:space="preserve"> </v>
      </c>
      <c r="AA643" s="18"/>
      <c r="AB643" s="18"/>
      <c r="AC643" s="18"/>
    </row>
    <row r="644" spans="6:29" s="17" customFormat="1" x14ac:dyDescent="0.2">
      <c r="F644" s="18"/>
      <c r="H644" s="19"/>
      <c r="I644" s="19"/>
      <c r="J644" s="20" t="str">
        <f t="shared" si="27"/>
        <v xml:space="preserve"> </v>
      </c>
      <c r="K644" s="19"/>
      <c r="L644" s="19"/>
      <c r="M644" s="28" t="str">
        <f>IF($L644&gt;0,IF($F644="F",1.11*$L644+VLOOKUP($G644,Ages!$A$3:$AG$10,31,0),1.35*$L644+VLOOKUP($G644,Ages!$A$12:$AG$19,31,0)),"")</f>
        <v/>
      </c>
      <c r="N644" s="19"/>
      <c r="O644" s="19"/>
      <c r="P644" s="20" t="str">
        <f t="shared" si="28"/>
        <v/>
      </c>
      <c r="Q644" s="19"/>
      <c r="R644" s="19"/>
      <c r="S644" s="20" t="str">
        <f>IF(AND(Q644&gt;0,R644&gt;0),IF($F644="F",IF(SUM($Q644,$R644)&lt;=35,1.33*($Q644+$R644)-0.013*POWER(($Q644+$R644),2)-2.5,0.546*($Q644+$R644)+9.7),1.21*($Q644+$R644)-0.008*POWER(($Q644+$R644),2)-VLOOKUP($G644,Ages!$A$12:$AD$19,30,0)),"")</f>
        <v/>
      </c>
      <c r="T644" s="18"/>
      <c r="X644" s="21" t="str">
        <f t="shared" si="29"/>
        <v xml:space="preserve"> </v>
      </c>
      <c r="AA644" s="18"/>
      <c r="AB644" s="18"/>
      <c r="AC644" s="18"/>
    </row>
    <row r="645" spans="6:29" s="17" customFormat="1" x14ac:dyDescent="0.2">
      <c r="F645" s="18"/>
      <c r="H645" s="19"/>
      <c r="I645" s="19"/>
      <c r="J645" s="20" t="str">
        <f t="shared" si="27"/>
        <v xml:space="preserve"> </v>
      </c>
      <c r="K645" s="19"/>
      <c r="L645" s="19"/>
      <c r="M645" s="28" t="str">
        <f>IF($L645&gt;0,IF($F645="F",1.11*$L645+VLOOKUP($G645,Ages!$A$3:$AG$10,31,0),1.35*$L645+VLOOKUP($G645,Ages!$A$12:$AG$19,31,0)),"")</f>
        <v/>
      </c>
      <c r="N645" s="19"/>
      <c r="O645" s="19"/>
      <c r="P645" s="20" t="str">
        <f t="shared" si="28"/>
        <v/>
      </c>
      <c r="Q645" s="19"/>
      <c r="R645" s="19"/>
      <c r="S645" s="20" t="str">
        <f>IF(AND(Q645&gt;0,R645&gt;0),IF($F645="F",IF(SUM($Q645,$R645)&lt;=35,1.33*($Q645+$R645)-0.013*POWER(($Q645+$R645),2)-2.5,0.546*($Q645+$R645)+9.7),1.21*($Q645+$R645)-0.008*POWER(($Q645+$R645),2)-VLOOKUP($G645,Ages!$A$12:$AD$19,30,0)),"")</f>
        <v/>
      </c>
      <c r="T645" s="18"/>
      <c r="X645" s="21" t="str">
        <f t="shared" si="29"/>
        <v xml:space="preserve"> </v>
      </c>
      <c r="AA645" s="18"/>
      <c r="AB645" s="18"/>
      <c r="AC645" s="18"/>
    </row>
    <row r="646" spans="6:29" s="17" customFormat="1" x14ac:dyDescent="0.2">
      <c r="F646" s="18"/>
      <c r="H646" s="19"/>
      <c r="I646" s="19"/>
      <c r="J646" s="20" t="str">
        <f t="shared" si="27"/>
        <v xml:space="preserve"> </v>
      </c>
      <c r="K646" s="19"/>
      <c r="L646" s="19"/>
      <c r="M646" s="28" t="str">
        <f>IF($L646&gt;0,IF($F646="F",1.11*$L646+VLOOKUP($G646,Ages!$A$3:$AG$10,31,0),1.35*$L646+VLOOKUP($G646,Ages!$A$12:$AG$19,31,0)),"")</f>
        <v/>
      </c>
      <c r="N646" s="19"/>
      <c r="O646" s="19"/>
      <c r="P646" s="20" t="str">
        <f t="shared" si="28"/>
        <v/>
      </c>
      <c r="Q646" s="19"/>
      <c r="R646" s="19"/>
      <c r="S646" s="20" t="str">
        <f>IF(AND(Q646&gt;0,R646&gt;0),IF($F646="F",IF(SUM($Q646,$R646)&lt;=35,1.33*($Q646+$R646)-0.013*POWER(($Q646+$R646),2)-2.5,0.546*($Q646+$R646)+9.7),1.21*($Q646+$R646)-0.008*POWER(($Q646+$R646),2)-VLOOKUP($G646,Ages!$A$12:$AD$19,30,0)),"")</f>
        <v/>
      </c>
      <c r="T646" s="18"/>
      <c r="X646" s="21" t="str">
        <f t="shared" si="29"/>
        <v xml:space="preserve"> </v>
      </c>
      <c r="AA646" s="18"/>
      <c r="AB646" s="18"/>
      <c r="AC646" s="18"/>
    </row>
    <row r="647" spans="6:29" s="17" customFormat="1" x14ac:dyDescent="0.2">
      <c r="F647" s="18"/>
      <c r="H647" s="19"/>
      <c r="I647" s="19"/>
      <c r="J647" s="20" t="str">
        <f t="shared" ref="J647:J710" si="30">IF(AND(H647&gt;0,I647&gt;0),(I647/(H647*H647))*703, " ")</f>
        <v xml:space="preserve"> </v>
      </c>
      <c r="K647" s="19"/>
      <c r="L647" s="19"/>
      <c r="M647" s="28" t="str">
        <f>IF($L647&gt;0,IF($F647="F",1.11*$L647+VLOOKUP($G647,Ages!$A$3:$AG$10,31,0),1.35*$L647+VLOOKUP($G647,Ages!$A$12:$AG$19,31,0)),"")</f>
        <v/>
      </c>
      <c r="N647" s="19"/>
      <c r="O647" s="19"/>
      <c r="P647" s="20" t="str">
        <f t="shared" ref="P647:P710" si="31">IF(AND(N647&gt;0,O647&gt;0),IF($F647="F",0.61*($N647+$O647)+5,0.735*($N647+$O647)+1),"")</f>
        <v/>
      </c>
      <c r="Q647" s="19"/>
      <c r="R647" s="19"/>
      <c r="S647" s="20" t="str">
        <f>IF(AND(Q647&gt;0,R647&gt;0),IF($F647="F",IF(SUM($Q647,$R647)&lt;=35,1.33*($Q647+$R647)-0.013*POWER(($Q647+$R647),2)-2.5,0.546*($Q647+$R647)+9.7),1.21*($Q647+$R647)-0.008*POWER(($Q647+$R647),2)-VLOOKUP($G647,Ages!$A$12:$AD$19,30,0)),"")</f>
        <v/>
      </c>
      <c r="T647" s="18"/>
      <c r="X647" s="21" t="str">
        <f t="shared" ref="X647:X658" si="32">IF(AND(H647&gt;0,I647&gt;0,V647&gt;0,(V647*60+W647 &lt; 781)),(IF(F647="F",(0.21*(G647*0)-(0.84*J647)-(8.41*(V647+(W647/60)))+(0.34*(V647+(W647/60))*(V647+(W647/60)))+(108.94)),IF(F647="M",(0.21*(G647*1)-(0.84*J647)-(8.41*(V647+(W647/60)))+(0.34*(V647+(W647/60))*(V647+(W647/60)))+(108.94))," ")))," ")</f>
        <v xml:space="preserve"> </v>
      </c>
      <c r="AA647" s="18"/>
      <c r="AB647" s="18"/>
      <c r="AC647" s="18"/>
    </row>
    <row r="648" spans="6:29" s="17" customFormat="1" x14ac:dyDescent="0.2">
      <c r="F648" s="18"/>
      <c r="H648" s="19"/>
      <c r="I648" s="19"/>
      <c r="J648" s="20" t="str">
        <f t="shared" si="30"/>
        <v xml:space="preserve"> </v>
      </c>
      <c r="K648" s="19"/>
      <c r="L648" s="19"/>
      <c r="M648" s="28" t="str">
        <f>IF($L648&gt;0,IF($F648="F",1.11*$L648+VLOOKUP($G648,Ages!$A$3:$AG$10,31,0),1.35*$L648+VLOOKUP($G648,Ages!$A$12:$AG$19,31,0)),"")</f>
        <v/>
      </c>
      <c r="N648" s="19"/>
      <c r="O648" s="19"/>
      <c r="P648" s="20" t="str">
        <f t="shared" si="31"/>
        <v/>
      </c>
      <c r="Q648" s="19"/>
      <c r="R648" s="19"/>
      <c r="S648" s="20" t="str">
        <f>IF(AND(Q648&gt;0,R648&gt;0),IF($F648="F",IF(SUM($Q648,$R648)&lt;=35,1.33*($Q648+$R648)-0.013*POWER(($Q648+$R648),2)-2.5,0.546*($Q648+$R648)+9.7),1.21*($Q648+$R648)-0.008*POWER(($Q648+$R648),2)-VLOOKUP($G648,Ages!$A$12:$AD$19,30,0)),"")</f>
        <v/>
      </c>
      <c r="T648" s="18"/>
      <c r="X648" s="21" t="str">
        <f t="shared" si="32"/>
        <v xml:space="preserve"> </v>
      </c>
      <c r="AA648" s="18"/>
      <c r="AB648" s="18"/>
      <c r="AC648" s="18"/>
    </row>
    <row r="649" spans="6:29" s="17" customFormat="1" x14ac:dyDescent="0.2">
      <c r="F649" s="18"/>
      <c r="H649" s="19"/>
      <c r="I649" s="19"/>
      <c r="J649" s="20" t="str">
        <f t="shared" si="30"/>
        <v xml:space="preserve"> </v>
      </c>
      <c r="K649" s="19"/>
      <c r="L649" s="19"/>
      <c r="M649" s="28" t="str">
        <f>IF($L649&gt;0,IF($F649="F",1.11*$L649+VLOOKUP($G649,Ages!$A$3:$AG$10,31,0),1.35*$L649+VLOOKUP($G649,Ages!$A$12:$AG$19,31,0)),"")</f>
        <v/>
      </c>
      <c r="N649" s="19"/>
      <c r="O649" s="19"/>
      <c r="P649" s="20" t="str">
        <f t="shared" si="31"/>
        <v/>
      </c>
      <c r="Q649" s="19"/>
      <c r="R649" s="19"/>
      <c r="S649" s="20" t="str">
        <f>IF(AND(Q649&gt;0,R649&gt;0),IF($F649="F",IF(SUM($Q649,$R649)&lt;=35,1.33*($Q649+$R649)-0.013*POWER(($Q649+$R649),2)-2.5,0.546*($Q649+$R649)+9.7),1.21*($Q649+$R649)-0.008*POWER(($Q649+$R649),2)-VLOOKUP($G649,Ages!$A$12:$AD$19,30,0)),"")</f>
        <v/>
      </c>
      <c r="T649" s="18"/>
      <c r="X649" s="21" t="str">
        <f t="shared" si="32"/>
        <v xml:space="preserve"> </v>
      </c>
      <c r="AA649" s="18"/>
      <c r="AB649" s="18"/>
      <c r="AC649" s="18"/>
    </row>
    <row r="650" spans="6:29" s="17" customFormat="1" x14ac:dyDescent="0.2">
      <c r="F650" s="18"/>
      <c r="H650" s="19"/>
      <c r="I650" s="19"/>
      <c r="J650" s="20" t="str">
        <f t="shared" si="30"/>
        <v xml:space="preserve"> </v>
      </c>
      <c r="K650" s="19"/>
      <c r="L650" s="19"/>
      <c r="M650" s="28" t="str">
        <f>IF($L650&gt;0,IF($F650="F",1.11*$L650+VLOOKUP($G650,Ages!$A$3:$AG$10,31,0),1.35*$L650+VLOOKUP($G650,Ages!$A$12:$AG$19,31,0)),"")</f>
        <v/>
      </c>
      <c r="N650" s="19"/>
      <c r="O650" s="19"/>
      <c r="P650" s="20" t="str">
        <f t="shared" si="31"/>
        <v/>
      </c>
      <c r="Q650" s="19"/>
      <c r="R650" s="19"/>
      <c r="S650" s="20" t="str">
        <f>IF(AND(Q650&gt;0,R650&gt;0),IF($F650="F",IF(SUM($Q650,$R650)&lt;=35,1.33*($Q650+$R650)-0.013*POWER(($Q650+$R650),2)-2.5,0.546*($Q650+$R650)+9.7),1.21*($Q650+$R650)-0.008*POWER(($Q650+$R650),2)-VLOOKUP($G650,Ages!$A$12:$AD$19,30,0)),"")</f>
        <v/>
      </c>
      <c r="T650" s="18"/>
      <c r="X650" s="21" t="str">
        <f t="shared" si="32"/>
        <v xml:space="preserve"> </v>
      </c>
      <c r="AA650" s="18"/>
      <c r="AB650" s="18"/>
      <c r="AC650" s="18"/>
    </row>
    <row r="651" spans="6:29" s="17" customFormat="1" x14ac:dyDescent="0.2">
      <c r="F651" s="18"/>
      <c r="H651" s="19"/>
      <c r="I651" s="19"/>
      <c r="J651" s="20" t="str">
        <f t="shared" si="30"/>
        <v xml:space="preserve"> </v>
      </c>
      <c r="K651" s="19"/>
      <c r="L651" s="19"/>
      <c r="M651" s="28" t="str">
        <f>IF($L651&gt;0,IF($F651="F",1.11*$L651+VLOOKUP($G651,Ages!$A$3:$AG$10,31,0),1.35*$L651+VLOOKUP($G651,Ages!$A$12:$AG$19,31,0)),"")</f>
        <v/>
      </c>
      <c r="N651" s="19"/>
      <c r="O651" s="19"/>
      <c r="P651" s="20" t="str">
        <f t="shared" si="31"/>
        <v/>
      </c>
      <c r="Q651" s="19"/>
      <c r="R651" s="19"/>
      <c r="S651" s="20" t="str">
        <f>IF(AND(Q651&gt;0,R651&gt;0),IF($F651="F",IF(SUM($Q651,$R651)&lt;=35,1.33*($Q651+$R651)-0.013*POWER(($Q651+$R651),2)-2.5,0.546*($Q651+$R651)+9.7),1.21*($Q651+$R651)-0.008*POWER(($Q651+$R651),2)-VLOOKUP($G651,Ages!$A$12:$AD$19,30,0)),"")</f>
        <v/>
      </c>
      <c r="T651" s="18"/>
      <c r="X651" s="21" t="str">
        <f t="shared" si="32"/>
        <v xml:space="preserve"> </v>
      </c>
      <c r="AA651" s="18"/>
      <c r="AB651" s="18"/>
      <c r="AC651" s="18"/>
    </row>
    <row r="652" spans="6:29" s="17" customFormat="1" x14ac:dyDescent="0.2">
      <c r="F652" s="18"/>
      <c r="H652" s="19"/>
      <c r="I652" s="19"/>
      <c r="J652" s="20" t="str">
        <f t="shared" si="30"/>
        <v xml:space="preserve"> </v>
      </c>
      <c r="K652" s="19"/>
      <c r="L652" s="19"/>
      <c r="M652" s="28" t="str">
        <f>IF($L652&gt;0,IF($F652="F",1.11*$L652+VLOOKUP($G652,Ages!$A$3:$AG$10,31,0),1.35*$L652+VLOOKUP($G652,Ages!$A$12:$AG$19,31,0)),"")</f>
        <v/>
      </c>
      <c r="N652" s="19"/>
      <c r="O652" s="19"/>
      <c r="P652" s="20" t="str">
        <f t="shared" si="31"/>
        <v/>
      </c>
      <c r="Q652" s="19"/>
      <c r="R652" s="19"/>
      <c r="S652" s="20" t="str">
        <f>IF(AND(Q652&gt;0,R652&gt;0),IF($F652="F",IF(SUM($Q652,$R652)&lt;=35,1.33*($Q652+$R652)-0.013*POWER(($Q652+$R652),2)-2.5,0.546*($Q652+$R652)+9.7),1.21*($Q652+$R652)-0.008*POWER(($Q652+$R652),2)-VLOOKUP($G652,Ages!$A$12:$AD$19,30,0)),"")</f>
        <v/>
      </c>
      <c r="T652" s="18"/>
      <c r="X652" s="21" t="str">
        <f t="shared" si="32"/>
        <v xml:space="preserve"> </v>
      </c>
      <c r="AA652" s="18"/>
      <c r="AB652" s="18"/>
      <c r="AC652" s="18"/>
    </row>
    <row r="653" spans="6:29" s="17" customFormat="1" x14ac:dyDescent="0.2">
      <c r="F653" s="18"/>
      <c r="H653" s="19"/>
      <c r="I653" s="19"/>
      <c r="J653" s="20" t="str">
        <f t="shared" si="30"/>
        <v xml:space="preserve"> </v>
      </c>
      <c r="K653" s="19"/>
      <c r="L653" s="19"/>
      <c r="M653" s="28" t="str">
        <f>IF($L653&gt;0,IF($F653="F",1.11*$L653+VLOOKUP($G653,Ages!$A$3:$AG$10,31,0),1.35*$L653+VLOOKUP($G653,Ages!$A$12:$AG$19,31,0)),"")</f>
        <v/>
      </c>
      <c r="N653" s="19"/>
      <c r="O653" s="19"/>
      <c r="P653" s="20" t="str">
        <f t="shared" si="31"/>
        <v/>
      </c>
      <c r="Q653" s="19"/>
      <c r="R653" s="19"/>
      <c r="S653" s="20" t="str">
        <f>IF(AND(Q653&gt;0,R653&gt;0),IF($F653="F",IF(SUM($Q653,$R653)&lt;=35,1.33*($Q653+$R653)-0.013*POWER(($Q653+$R653),2)-2.5,0.546*($Q653+$R653)+9.7),1.21*($Q653+$R653)-0.008*POWER(($Q653+$R653),2)-VLOOKUP($G653,Ages!$A$12:$AD$19,30,0)),"")</f>
        <v/>
      </c>
      <c r="T653" s="18"/>
      <c r="X653" s="21" t="str">
        <f t="shared" si="32"/>
        <v xml:space="preserve"> </v>
      </c>
      <c r="AA653" s="18"/>
      <c r="AB653" s="18"/>
      <c r="AC653" s="18"/>
    </row>
    <row r="654" spans="6:29" s="17" customFormat="1" x14ac:dyDescent="0.2">
      <c r="F654" s="18"/>
      <c r="H654" s="19"/>
      <c r="I654" s="19"/>
      <c r="J654" s="20" t="str">
        <f t="shared" si="30"/>
        <v xml:space="preserve"> </v>
      </c>
      <c r="K654" s="19"/>
      <c r="L654" s="19"/>
      <c r="M654" s="28" t="str">
        <f>IF($L654&gt;0,IF($F654="F",1.11*$L654+VLOOKUP($G654,Ages!$A$3:$AG$10,31,0),1.35*$L654+VLOOKUP($G654,Ages!$A$12:$AG$19,31,0)),"")</f>
        <v/>
      </c>
      <c r="N654" s="19"/>
      <c r="O654" s="19"/>
      <c r="P654" s="20" t="str">
        <f t="shared" si="31"/>
        <v/>
      </c>
      <c r="Q654" s="19"/>
      <c r="R654" s="19"/>
      <c r="S654" s="20" t="str">
        <f>IF(AND(Q654&gt;0,R654&gt;0),IF($F654="F",IF(SUM($Q654,$R654)&lt;=35,1.33*($Q654+$R654)-0.013*POWER(($Q654+$R654),2)-2.5,0.546*($Q654+$R654)+9.7),1.21*($Q654+$R654)-0.008*POWER(($Q654+$R654),2)-VLOOKUP($G654,Ages!$A$12:$AD$19,30,0)),"")</f>
        <v/>
      </c>
      <c r="T654" s="18"/>
      <c r="X654" s="21" t="str">
        <f t="shared" si="32"/>
        <v xml:space="preserve"> </v>
      </c>
      <c r="AA654" s="18"/>
      <c r="AB654" s="18"/>
      <c r="AC654" s="18"/>
    </row>
    <row r="655" spans="6:29" s="17" customFormat="1" x14ac:dyDescent="0.2">
      <c r="F655" s="18"/>
      <c r="H655" s="19"/>
      <c r="I655" s="19"/>
      <c r="J655" s="20" t="str">
        <f t="shared" si="30"/>
        <v xml:space="preserve"> </v>
      </c>
      <c r="K655" s="19"/>
      <c r="L655" s="19"/>
      <c r="M655" s="28" t="str">
        <f>IF($L655&gt;0,IF($F655="F",1.11*$L655+VLOOKUP($G655,Ages!$A$3:$AG$10,31,0),1.35*$L655+VLOOKUP($G655,Ages!$A$12:$AG$19,31,0)),"")</f>
        <v/>
      </c>
      <c r="N655" s="19"/>
      <c r="O655" s="19"/>
      <c r="P655" s="20" t="str">
        <f t="shared" si="31"/>
        <v/>
      </c>
      <c r="Q655" s="19"/>
      <c r="R655" s="19"/>
      <c r="S655" s="20" t="str">
        <f>IF(AND(Q655&gt;0,R655&gt;0),IF($F655="F",IF(SUM($Q655,$R655)&lt;=35,1.33*($Q655+$R655)-0.013*POWER(($Q655+$R655),2)-2.5,0.546*($Q655+$R655)+9.7),1.21*($Q655+$R655)-0.008*POWER(($Q655+$R655),2)-VLOOKUP($G655,Ages!$A$12:$AD$19,30,0)),"")</f>
        <v/>
      </c>
      <c r="T655" s="18"/>
      <c r="X655" s="21" t="str">
        <f t="shared" si="32"/>
        <v xml:space="preserve"> </v>
      </c>
      <c r="AA655" s="18"/>
      <c r="AB655" s="18"/>
      <c r="AC655" s="18"/>
    </row>
    <row r="656" spans="6:29" s="17" customFormat="1" x14ac:dyDescent="0.2">
      <c r="F656" s="18"/>
      <c r="H656" s="19"/>
      <c r="I656" s="19"/>
      <c r="J656" s="20" t="str">
        <f t="shared" si="30"/>
        <v xml:space="preserve"> </v>
      </c>
      <c r="K656" s="19"/>
      <c r="L656" s="19"/>
      <c r="M656" s="28" t="str">
        <f>IF($L656&gt;0,IF($F656="F",1.11*$L656+VLOOKUP($G656,Ages!$A$3:$AG$10,31,0),1.35*$L656+VLOOKUP($G656,Ages!$A$12:$AG$19,31,0)),"")</f>
        <v/>
      </c>
      <c r="N656" s="19"/>
      <c r="O656" s="19"/>
      <c r="P656" s="20" t="str">
        <f t="shared" si="31"/>
        <v/>
      </c>
      <c r="Q656" s="19"/>
      <c r="R656" s="19"/>
      <c r="S656" s="20" t="str">
        <f>IF(AND(Q656&gt;0,R656&gt;0),IF($F656="F",IF(SUM($Q656,$R656)&lt;=35,1.33*($Q656+$R656)-0.013*POWER(($Q656+$R656),2)-2.5,0.546*($Q656+$R656)+9.7),1.21*($Q656+$R656)-0.008*POWER(($Q656+$R656),2)-VLOOKUP($G656,Ages!$A$12:$AD$19,30,0)),"")</f>
        <v/>
      </c>
      <c r="T656" s="18"/>
      <c r="X656" s="21" t="str">
        <f t="shared" si="32"/>
        <v xml:space="preserve"> </v>
      </c>
      <c r="AA656" s="18"/>
      <c r="AB656" s="18"/>
      <c r="AC656" s="18"/>
    </row>
    <row r="657" spans="6:52" s="17" customFormat="1" x14ac:dyDescent="0.2">
      <c r="F657" s="18"/>
      <c r="H657" s="19"/>
      <c r="I657" s="19"/>
      <c r="J657" s="20" t="str">
        <f t="shared" si="30"/>
        <v xml:space="preserve"> </v>
      </c>
      <c r="K657" s="19"/>
      <c r="L657" s="19"/>
      <c r="M657" s="28" t="str">
        <f>IF($L657&gt;0,IF($F657="F",1.11*$L657+VLOOKUP($G657,Ages!$A$3:$AG$10,31,0),1.35*$L657+VLOOKUP($G657,Ages!$A$12:$AG$19,31,0)),"")</f>
        <v/>
      </c>
      <c r="N657" s="19"/>
      <c r="O657" s="19"/>
      <c r="P657" s="20" t="str">
        <f t="shared" si="31"/>
        <v/>
      </c>
      <c r="Q657" s="19"/>
      <c r="R657" s="19"/>
      <c r="S657" s="20" t="str">
        <f>IF(AND(Q657&gt;0,R657&gt;0),IF($F657="F",IF(SUM($Q657,$R657)&lt;=35,1.33*($Q657+$R657)-0.013*POWER(($Q657+$R657),2)-2.5,0.546*($Q657+$R657)+9.7),1.21*($Q657+$R657)-0.008*POWER(($Q657+$R657),2)-VLOOKUP($G657,Ages!$A$12:$AD$19,30,0)),"")</f>
        <v/>
      </c>
      <c r="T657" s="18"/>
      <c r="X657" s="21" t="str">
        <f t="shared" si="32"/>
        <v xml:space="preserve"> </v>
      </c>
      <c r="AA657" s="18"/>
      <c r="AB657" s="18"/>
      <c r="AC657" s="18"/>
    </row>
    <row r="658" spans="6:52" s="17" customFormat="1" x14ac:dyDescent="0.2">
      <c r="F658" s="18"/>
      <c r="H658" s="19"/>
      <c r="I658" s="19"/>
      <c r="J658" s="20" t="str">
        <f t="shared" si="30"/>
        <v xml:space="preserve"> </v>
      </c>
      <c r="K658" s="19"/>
      <c r="L658" s="19"/>
      <c r="M658" s="28" t="str">
        <f>IF($L658&gt;0,IF($F658="F",1.11*$L658+VLOOKUP($G658,Ages!$A$3:$AG$10,31,0),1.35*$L658+VLOOKUP($G658,Ages!$A$12:$AG$19,31,0)),"")</f>
        <v/>
      </c>
      <c r="N658" s="19"/>
      <c r="O658" s="19"/>
      <c r="P658" s="20" t="str">
        <f t="shared" si="31"/>
        <v/>
      </c>
      <c r="Q658" s="19"/>
      <c r="R658" s="19"/>
      <c r="S658" s="20" t="str">
        <f>IF(AND(Q658&gt;0,R658&gt;0),IF($F658="F",IF(SUM($Q658,$R658)&lt;=35,1.33*($Q658+$R658)-0.013*POWER(($Q658+$R658),2)-2.5,0.546*($Q658+$R658)+9.7),1.21*($Q658+$R658)-0.008*POWER(($Q658+$R658),2)-VLOOKUP($G658,Ages!$A$12:$AD$19,30,0)),"")</f>
        <v/>
      </c>
      <c r="T658" s="18"/>
      <c r="X658" s="21" t="str">
        <f t="shared" si="32"/>
        <v xml:space="preserve"> </v>
      </c>
      <c r="AA658" s="18"/>
      <c r="AB658" s="18"/>
      <c r="AC658" s="18"/>
    </row>
    <row r="659" spans="6:52" x14ac:dyDescent="0.2">
      <c r="J659" s="20" t="str">
        <f t="shared" si="30"/>
        <v xml:space="preserve"> </v>
      </c>
      <c r="K659" s="19"/>
      <c r="M659" s="28" t="str">
        <f>IF($L659&gt;0,IF($F659="F",1.11*$L659+VLOOKUP($G659,Ages!$A$3:$AG$10,31,0),1.35*$L659+VLOOKUP($G659,Ages!$A$12:$AG$19,31,0)),"")</f>
        <v/>
      </c>
      <c r="P659" s="20" t="str">
        <f t="shared" si="31"/>
        <v/>
      </c>
      <c r="S659" s="20" t="str">
        <f>IF(AND(Q659&gt;0,R659&gt;0),IF($F659="F",IF(SUM($Q659,$R659)&lt;=35,1.33*($Q659+$R659)-0.013*POWER(($Q659+$R659),2)-2.5,0.546*($Q659+$R659)+9.7),1.21*($Q659+$R659)-0.008*POWER(($Q659+$R659),2)-VLOOKUP($G659,Ages!$A$12:$AD$19,30,0)),"")</f>
        <v/>
      </c>
      <c r="AC659" s="18"/>
      <c r="AD659" s="17"/>
      <c r="AK659" s="17"/>
      <c r="AL659" s="17"/>
      <c r="AM659" s="17"/>
      <c r="AN659" s="17"/>
      <c r="AO659" s="17"/>
      <c r="AP659" s="17"/>
      <c r="AQ659" s="17"/>
      <c r="AR659" s="17"/>
      <c r="AS659" s="17"/>
      <c r="AT659" s="17"/>
      <c r="AU659" s="17"/>
      <c r="AV659" s="17"/>
      <c r="AW659" s="17"/>
      <c r="AX659" s="17"/>
      <c r="AY659" s="17"/>
      <c r="AZ659" s="17"/>
    </row>
    <row r="660" spans="6:52" x14ac:dyDescent="0.2">
      <c r="J660" s="20" t="str">
        <f t="shared" si="30"/>
        <v xml:space="preserve"> </v>
      </c>
      <c r="K660" s="19"/>
      <c r="M660" s="28" t="str">
        <f>IF($L660&gt;0,IF($F660="F",1.11*$L660+VLOOKUP($G660,Ages!$A$3:$AG$10,31,0),1.35*$L660+VLOOKUP($G660,Ages!$A$12:$AG$19,31,0)),"")</f>
        <v/>
      </c>
      <c r="P660" s="20" t="str">
        <f t="shared" si="31"/>
        <v/>
      </c>
      <c r="S660" s="20" t="str">
        <f>IF(AND(Q660&gt;0,R660&gt;0),IF($F660="F",IF(SUM($Q660,$R660)&lt;=35,1.33*($Q660+$R660)-0.013*POWER(($Q660+$R660),2)-2.5,0.546*($Q660+$R660)+9.7),1.21*($Q660+$R660)-0.008*POWER(($Q660+$R660),2)-VLOOKUP($G660,Ages!$A$12:$AD$19,30,0)),"")</f>
        <v/>
      </c>
      <c r="AC660" s="18"/>
      <c r="AD660" s="17"/>
      <c r="AK660" s="17"/>
      <c r="AL660" s="17"/>
      <c r="AM660" s="17"/>
      <c r="AN660" s="17"/>
      <c r="AO660" s="17"/>
      <c r="AP660" s="17"/>
      <c r="AQ660" s="17"/>
      <c r="AR660" s="17"/>
      <c r="AS660" s="17"/>
      <c r="AT660" s="17"/>
      <c r="AU660" s="17"/>
      <c r="AV660" s="17"/>
      <c r="AW660" s="17"/>
      <c r="AX660" s="17"/>
      <c r="AY660" s="17"/>
      <c r="AZ660" s="17"/>
    </row>
    <row r="661" spans="6:52" x14ac:dyDescent="0.2">
      <c r="J661" s="20" t="str">
        <f t="shared" si="30"/>
        <v xml:space="preserve"> </v>
      </c>
      <c r="K661" s="19"/>
      <c r="M661" s="28" t="str">
        <f>IF($L661&gt;0,IF($F661="F",1.11*$L661+VLOOKUP($G661,Ages!$A$3:$AG$10,31,0),1.35*$L661+VLOOKUP($G661,Ages!$A$12:$AG$19,31,0)),"")</f>
        <v/>
      </c>
      <c r="P661" s="20" t="str">
        <f t="shared" si="31"/>
        <v/>
      </c>
      <c r="S661" s="20" t="str">
        <f>IF(AND(Q661&gt;0,R661&gt;0),IF($F661="F",IF(SUM($Q661,$R661)&lt;=35,1.33*($Q661+$R661)-0.013*POWER(($Q661+$R661),2)-2.5,0.546*($Q661+$R661)+9.7),1.21*($Q661+$R661)-0.008*POWER(($Q661+$R661),2)-VLOOKUP($G661,Ages!$A$12:$AD$19,30,0)),"")</f>
        <v/>
      </c>
      <c r="AC661" s="18"/>
      <c r="AD661" s="17"/>
      <c r="AK661" s="17"/>
      <c r="AL661" s="17"/>
      <c r="AM661" s="17"/>
      <c r="AN661" s="17"/>
      <c r="AO661" s="17"/>
      <c r="AP661" s="17"/>
      <c r="AQ661" s="17"/>
      <c r="AR661" s="17"/>
      <c r="AS661" s="17"/>
      <c r="AT661" s="17"/>
      <c r="AU661" s="17"/>
      <c r="AV661" s="17"/>
      <c r="AW661" s="17"/>
      <c r="AX661" s="17"/>
      <c r="AY661" s="17"/>
      <c r="AZ661" s="17"/>
    </row>
    <row r="662" spans="6:52" x14ac:dyDescent="0.2">
      <c r="J662" s="20" t="str">
        <f t="shared" si="30"/>
        <v xml:space="preserve"> </v>
      </c>
      <c r="K662" s="19"/>
      <c r="M662" s="28" t="str">
        <f>IF($L662&gt;0,IF($F662="F",1.11*$L662+VLOOKUP($G662,Ages!$A$3:$AG$10,31,0),1.35*$L662+VLOOKUP($G662,Ages!$A$12:$AG$19,31,0)),"")</f>
        <v/>
      </c>
      <c r="P662" s="20" t="str">
        <f t="shared" si="31"/>
        <v/>
      </c>
      <c r="S662" s="20" t="str">
        <f>IF(AND(Q662&gt;0,R662&gt;0),IF($F662="F",IF(SUM($Q662,$R662)&lt;=35,1.33*($Q662+$R662)-0.013*POWER(($Q662+$R662),2)-2.5,0.546*($Q662+$R662)+9.7),1.21*($Q662+$R662)-0.008*POWER(($Q662+$R662),2)-VLOOKUP($G662,Ages!$A$12:$AD$19,30,0)),"")</f>
        <v/>
      </c>
      <c r="AC662" s="18"/>
      <c r="AD662" s="17"/>
      <c r="AK662" s="17"/>
      <c r="AL662" s="17"/>
      <c r="AM662" s="17"/>
      <c r="AN662" s="17"/>
      <c r="AO662" s="17"/>
      <c r="AP662" s="17"/>
      <c r="AQ662" s="17"/>
      <c r="AR662" s="17"/>
      <c r="AS662" s="17"/>
      <c r="AT662" s="17"/>
      <c r="AU662" s="17"/>
      <c r="AV662" s="17"/>
      <c r="AW662" s="17"/>
      <c r="AX662" s="17"/>
      <c r="AY662" s="17"/>
      <c r="AZ662" s="17"/>
    </row>
    <row r="663" spans="6:52" x14ac:dyDescent="0.2">
      <c r="J663" s="20" t="str">
        <f t="shared" si="30"/>
        <v xml:space="preserve"> </v>
      </c>
      <c r="K663" s="19"/>
      <c r="M663" s="28" t="str">
        <f>IF($L663&gt;0,IF($F663="F",1.11*$L663+VLOOKUP($G663,Ages!$A$3:$AG$10,31,0),1.35*$L663+VLOOKUP($G663,Ages!$A$12:$AG$19,31,0)),"")</f>
        <v/>
      </c>
      <c r="P663" s="20" t="str">
        <f t="shared" si="31"/>
        <v/>
      </c>
      <c r="S663" s="20" t="str">
        <f>IF(AND(Q663&gt;0,R663&gt;0),IF($F663="F",IF(SUM($Q663,$R663)&lt;=35,1.33*($Q663+$R663)-0.013*POWER(($Q663+$R663),2)-2.5,0.546*($Q663+$R663)+9.7),1.21*($Q663+$R663)-0.008*POWER(($Q663+$R663),2)-VLOOKUP($G663,Ages!$A$12:$AD$19,30,0)),"")</f>
        <v/>
      </c>
      <c r="AC663" s="18"/>
      <c r="AD663" s="17"/>
      <c r="AK663" s="17"/>
      <c r="AL663" s="17"/>
      <c r="AM663" s="17"/>
      <c r="AN663" s="17"/>
      <c r="AO663" s="17"/>
      <c r="AP663" s="17"/>
      <c r="AQ663" s="17"/>
      <c r="AR663" s="17"/>
      <c r="AS663" s="17"/>
      <c r="AT663" s="17"/>
      <c r="AU663" s="17"/>
      <c r="AV663" s="17"/>
      <c r="AW663" s="17"/>
      <c r="AX663" s="17"/>
      <c r="AY663" s="17"/>
      <c r="AZ663" s="17"/>
    </row>
    <row r="664" spans="6:52" x14ac:dyDescent="0.2">
      <c r="J664" s="20" t="str">
        <f t="shared" si="30"/>
        <v xml:space="preserve"> </v>
      </c>
      <c r="K664" s="19"/>
      <c r="M664" s="28" t="str">
        <f>IF($L664&gt;0,IF($F664="F",1.11*$L664+VLOOKUP($G664,Ages!$A$3:$AG$10,31,0),1.35*$L664+VLOOKUP($G664,Ages!$A$12:$AG$19,31,0)),"")</f>
        <v/>
      </c>
      <c r="P664" s="20" t="str">
        <f t="shared" si="31"/>
        <v/>
      </c>
      <c r="S664" s="20" t="str">
        <f>IF(AND(Q664&gt;0,R664&gt;0),IF($F664="F",IF(SUM($Q664,$R664)&lt;=35,1.33*($Q664+$R664)-0.013*POWER(($Q664+$R664),2)-2.5,0.546*($Q664+$R664)+9.7),1.21*($Q664+$R664)-0.008*POWER(($Q664+$R664),2)-VLOOKUP($G664,Ages!$A$12:$AD$19,30,0)),"")</f>
        <v/>
      </c>
      <c r="AC664" s="18"/>
      <c r="AD664" s="17"/>
      <c r="AK664" s="17"/>
      <c r="AL664" s="17"/>
      <c r="AM664" s="17"/>
      <c r="AN664" s="17"/>
      <c r="AO664" s="17"/>
      <c r="AP664" s="17"/>
      <c r="AQ664" s="17"/>
      <c r="AR664" s="17"/>
      <c r="AS664" s="17"/>
      <c r="AT664" s="17"/>
      <c r="AU664" s="17"/>
      <c r="AV664" s="17"/>
      <c r="AW664" s="17"/>
      <c r="AX664" s="17"/>
      <c r="AY664" s="17"/>
      <c r="AZ664" s="17"/>
    </row>
    <row r="665" spans="6:52" x14ac:dyDescent="0.2">
      <c r="J665" s="20" t="str">
        <f t="shared" si="30"/>
        <v xml:space="preserve"> </v>
      </c>
      <c r="K665" s="19"/>
      <c r="M665" s="28" t="str">
        <f>IF($L665&gt;0,IF($F665="F",1.11*$L665+VLOOKUP($G665,Ages!$A$3:$AG$10,31,0),1.35*$L665+VLOOKUP($G665,Ages!$A$12:$AG$19,31,0)),"")</f>
        <v/>
      </c>
      <c r="P665" s="20" t="str">
        <f t="shared" si="31"/>
        <v/>
      </c>
      <c r="S665" s="20" t="str">
        <f>IF(AND(Q665&gt;0,R665&gt;0),IF($F665="F",IF(SUM($Q665,$R665)&lt;=35,1.33*($Q665+$R665)-0.013*POWER(($Q665+$R665),2)-2.5,0.546*($Q665+$R665)+9.7),1.21*($Q665+$R665)-0.008*POWER(($Q665+$R665),2)-VLOOKUP($G665,Ages!$A$12:$AD$19,30,0)),"")</f>
        <v/>
      </c>
      <c r="AC665" s="18"/>
      <c r="AD665" s="17"/>
      <c r="AK665" s="17"/>
      <c r="AL665" s="17"/>
      <c r="AM665" s="17"/>
      <c r="AN665" s="17"/>
      <c r="AO665" s="17"/>
      <c r="AP665" s="17"/>
      <c r="AQ665" s="17"/>
      <c r="AR665" s="17"/>
      <c r="AS665" s="17"/>
      <c r="AT665" s="17"/>
      <c r="AU665" s="17"/>
      <c r="AV665" s="17"/>
      <c r="AW665" s="17"/>
      <c r="AX665" s="17"/>
      <c r="AY665" s="17"/>
      <c r="AZ665" s="17"/>
    </row>
    <row r="666" spans="6:52" x14ac:dyDescent="0.2">
      <c r="J666" s="20" t="str">
        <f t="shared" si="30"/>
        <v xml:space="preserve"> </v>
      </c>
      <c r="K666" s="19"/>
      <c r="M666" s="28" t="str">
        <f>IF($L666&gt;0,IF($F666="F",1.11*$L666+VLOOKUP($G666,Ages!$A$3:$AG$10,31,0),1.35*$L666+VLOOKUP($G666,Ages!$A$12:$AG$19,31,0)),"")</f>
        <v/>
      </c>
      <c r="P666" s="20" t="str">
        <f t="shared" si="31"/>
        <v/>
      </c>
      <c r="S666" s="20" t="str">
        <f>IF(AND(Q666&gt;0,R666&gt;0),IF($F666="F",IF(SUM($Q666,$R666)&lt;=35,1.33*($Q666+$R666)-0.013*POWER(($Q666+$R666),2)-2.5,0.546*($Q666+$R666)+9.7),1.21*($Q666+$R666)-0.008*POWER(($Q666+$R666),2)-VLOOKUP($G666,Ages!$A$12:$AD$19,30,0)),"")</f>
        <v/>
      </c>
      <c r="AC666" s="18"/>
      <c r="AD666" s="17"/>
      <c r="AK666" s="17"/>
      <c r="AL666" s="17"/>
      <c r="AM666" s="17"/>
      <c r="AN666" s="17"/>
      <c r="AO666" s="17"/>
      <c r="AP666" s="17"/>
      <c r="AQ666" s="17"/>
      <c r="AR666" s="17"/>
      <c r="AS666" s="17"/>
      <c r="AT666" s="17"/>
      <c r="AU666" s="17"/>
      <c r="AV666" s="17"/>
      <c r="AW666" s="17"/>
      <c r="AX666" s="17"/>
      <c r="AY666" s="17"/>
      <c r="AZ666" s="17"/>
    </row>
    <row r="667" spans="6:52" x14ac:dyDescent="0.2">
      <c r="J667" s="20" t="str">
        <f t="shared" si="30"/>
        <v xml:space="preserve"> </v>
      </c>
      <c r="K667" s="19"/>
      <c r="M667" s="28" t="str">
        <f>IF($L667&gt;0,IF($F667="F",1.11*$L667+VLOOKUP($G667,Ages!$A$3:$AG$10,31,0),1.35*$L667+VLOOKUP($G667,Ages!$A$12:$AG$19,31,0)),"")</f>
        <v/>
      </c>
      <c r="P667" s="20" t="str">
        <f t="shared" si="31"/>
        <v/>
      </c>
      <c r="S667" s="20" t="str">
        <f>IF(AND(Q667&gt;0,R667&gt;0),IF($F667="F",IF(SUM($Q667,$R667)&lt;=35,1.33*($Q667+$R667)-0.013*POWER(($Q667+$R667),2)-2.5,0.546*($Q667+$R667)+9.7),1.21*($Q667+$R667)-0.008*POWER(($Q667+$R667),2)-VLOOKUP($G667,Ages!$A$12:$AD$19,30,0)),"")</f>
        <v/>
      </c>
      <c r="AC667" s="18"/>
      <c r="AD667" s="17"/>
      <c r="AK667" s="17"/>
      <c r="AL667" s="17"/>
      <c r="AM667" s="17"/>
      <c r="AN667" s="17"/>
      <c r="AO667" s="17"/>
      <c r="AP667" s="17"/>
      <c r="AQ667" s="17"/>
      <c r="AR667" s="17"/>
      <c r="AS667" s="17"/>
      <c r="AT667" s="17"/>
      <c r="AU667" s="17"/>
      <c r="AV667" s="17"/>
      <c r="AW667" s="17"/>
      <c r="AX667" s="17"/>
      <c r="AY667" s="17"/>
      <c r="AZ667" s="17"/>
    </row>
    <row r="668" spans="6:52" x14ac:dyDescent="0.2">
      <c r="J668" s="20" t="str">
        <f t="shared" si="30"/>
        <v xml:space="preserve"> </v>
      </c>
      <c r="K668" s="19"/>
      <c r="M668" s="28" t="str">
        <f>IF($L668&gt;0,IF($F668="F",1.11*$L668+VLOOKUP($G668,Ages!$A$3:$AG$10,31,0),1.35*$L668+VLOOKUP($G668,Ages!$A$12:$AG$19,31,0)),"")</f>
        <v/>
      </c>
      <c r="P668" s="20" t="str">
        <f t="shared" si="31"/>
        <v/>
      </c>
      <c r="S668" s="20" t="str">
        <f>IF(AND(Q668&gt;0,R668&gt;0),IF($F668="F",IF(SUM($Q668,$R668)&lt;=35,1.33*($Q668+$R668)-0.013*POWER(($Q668+$R668),2)-2.5,0.546*($Q668+$R668)+9.7),1.21*($Q668+$R668)-0.008*POWER(($Q668+$R668),2)-VLOOKUP($G668,Ages!$A$12:$AD$19,30,0)),"")</f>
        <v/>
      </c>
      <c r="AC668" s="18"/>
      <c r="AD668" s="17"/>
      <c r="AK668" s="17"/>
      <c r="AL668" s="17"/>
      <c r="AM668" s="17"/>
      <c r="AN668" s="17"/>
      <c r="AO668" s="17"/>
      <c r="AP668" s="17"/>
      <c r="AQ668" s="17"/>
      <c r="AR668" s="17"/>
      <c r="AS668" s="17"/>
      <c r="AT668" s="17"/>
      <c r="AU668" s="17"/>
      <c r="AV668" s="17"/>
      <c r="AW668" s="17"/>
      <c r="AX668" s="17"/>
      <c r="AY668" s="17"/>
      <c r="AZ668" s="17"/>
    </row>
    <row r="669" spans="6:52" x14ac:dyDescent="0.2">
      <c r="J669" s="20" t="str">
        <f t="shared" si="30"/>
        <v xml:space="preserve"> </v>
      </c>
      <c r="K669" s="19"/>
      <c r="M669" s="28" t="str">
        <f>IF($L669&gt;0,IF($F669="F",1.11*$L669+VLOOKUP($G669,Ages!$A$3:$AG$10,31,0),1.35*$L669+VLOOKUP($G669,Ages!$A$12:$AG$19,31,0)),"")</f>
        <v/>
      </c>
      <c r="P669" s="20" t="str">
        <f t="shared" si="31"/>
        <v/>
      </c>
      <c r="S669" s="20" t="str">
        <f>IF(AND(Q669&gt;0,R669&gt;0),IF($F669="F",IF(SUM($Q669,$R669)&lt;=35,1.33*($Q669+$R669)-0.013*POWER(($Q669+$R669),2)-2.5,0.546*($Q669+$R669)+9.7),1.21*($Q669+$R669)-0.008*POWER(($Q669+$R669),2)-VLOOKUP($G669,Ages!$A$12:$AD$19,30,0)),"")</f>
        <v/>
      </c>
      <c r="AC669" s="18"/>
      <c r="AD669" s="17"/>
      <c r="AK669" s="17"/>
      <c r="AL669" s="17"/>
      <c r="AM669" s="17"/>
      <c r="AN669" s="17"/>
      <c r="AO669" s="17"/>
      <c r="AP669" s="17"/>
      <c r="AQ669" s="17"/>
      <c r="AR669" s="17"/>
      <c r="AS669" s="17"/>
      <c r="AT669" s="17"/>
      <c r="AU669" s="17"/>
      <c r="AV669" s="17"/>
      <c r="AW669" s="17"/>
      <c r="AX669" s="17"/>
      <c r="AY669" s="17"/>
      <c r="AZ669" s="17"/>
    </row>
    <row r="670" spans="6:52" x14ac:dyDescent="0.2">
      <c r="J670" s="20" t="str">
        <f t="shared" si="30"/>
        <v xml:space="preserve"> </v>
      </c>
      <c r="K670" s="19"/>
      <c r="M670" s="28" t="str">
        <f>IF($L670&gt;0,IF($F670="F",1.11*$L670+VLOOKUP($G670,Ages!$A$3:$AG$10,31,0),1.35*$L670+VLOOKUP($G670,Ages!$A$12:$AG$19,31,0)),"")</f>
        <v/>
      </c>
      <c r="P670" s="20" t="str">
        <f t="shared" si="31"/>
        <v/>
      </c>
      <c r="S670" s="20" t="str">
        <f>IF(AND(Q670&gt;0,R670&gt;0),IF($F670="F",IF(SUM($Q670,$R670)&lt;=35,1.33*($Q670+$R670)-0.013*POWER(($Q670+$R670),2)-2.5,0.546*($Q670+$R670)+9.7),1.21*($Q670+$R670)-0.008*POWER(($Q670+$R670),2)-VLOOKUP($G670,Ages!$A$12:$AD$19,30,0)),"")</f>
        <v/>
      </c>
      <c r="AC670" s="18"/>
      <c r="AD670" s="17"/>
      <c r="AK670" s="17"/>
      <c r="AL670" s="17"/>
      <c r="AM670" s="17"/>
      <c r="AN670" s="17"/>
      <c r="AO670" s="17"/>
      <c r="AP670" s="17"/>
      <c r="AQ670" s="17"/>
      <c r="AR670" s="17"/>
      <c r="AS670" s="17"/>
      <c r="AT670" s="17"/>
      <c r="AU670" s="17"/>
      <c r="AV670" s="17"/>
      <c r="AW670" s="17"/>
      <c r="AX670" s="17"/>
      <c r="AY670" s="17"/>
      <c r="AZ670" s="17"/>
    </row>
    <row r="671" spans="6:52" x14ac:dyDescent="0.2">
      <c r="J671" s="20" t="str">
        <f t="shared" si="30"/>
        <v xml:space="preserve"> </v>
      </c>
      <c r="K671" s="19"/>
      <c r="M671" s="28" t="str">
        <f>IF($L671&gt;0,IF($F671="F",1.11*$L671+VLOOKUP($G671,Ages!$A$3:$AG$10,31,0),1.35*$L671+VLOOKUP($G671,Ages!$A$12:$AG$19,31,0)),"")</f>
        <v/>
      </c>
      <c r="P671" s="20" t="str">
        <f t="shared" si="31"/>
        <v/>
      </c>
      <c r="S671" s="20" t="str">
        <f>IF(AND(Q671&gt;0,R671&gt;0),IF($F671="F",IF(SUM($Q671,$R671)&lt;=35,1.33*($Q671+$R671)-0.013*POWER(($Q671+$R671),2)-2.5,0.546*($Q671+$R671)+9.7),1.21*($Q671+$R671)-0.008*POWER(($Q671+$R671),2)-VLOOKUP($G671,Ages!$A$12:$AD$19,30,0)),"")</f>
        <v/>
      </c>
      <c r="AC671" s="18"/>
      <c r="AD671" s="17"/>
      <c r="AK671" s="17"/>
      <c r="AL671" s="17"/>
      <c r="AM671" s="17"/>
      <c r="AN671" s="17"/>
      <c r="AO671" s="17"/>
      <c r="AP671" s="17"/>
      <c r="AQ671" s="17"/>
      <c r="AR671" s="17"/>
      <c r="AS671" s="17"/>
      <c r="AT671" s="17"/>
      <c r="AU671" s="17"/>
      <c r="AV671" s="17"/>
      <c r="AW671" s="17"/>
      <c r="AX671" s="17"/>
      <c r="AY671" s="17"/>
      <c r="AZ671" s="17"/>
    </row>
    <row r="672" spans="6:52" x14ac:dyDescent="0.2">
      <c r="J672" s="20" t="str">
        <f t="shared" si="30"/>
        <v xml:space="preserve"> </v>
      </c>
      <c r="K672" s="19"/>
      <c r="M672" s="28" t="str">
        <f>IF($L672&gt;0,IF($F672="F",1.11*$L672+VLOOKUP($G672,Ages!$A$3:$AG$10,31,0),1.35*$L672+VLOOKUP($G672,Ages!$A$12:$AG$19,31,0)),"")</f>
        <v/>
      </c>
      <c r="P672" s="20" t="str">
        <f t="shared" si="31"/>
        <v/>
      </c>
      <c r="S672" s="20" t="str">
        <f>IF(AND(Q672&gt;0,R672&gt;0),IF($F672="F",IF(SUM($Q672,$R672)&lt;=35,1.33*($Q672+$R672)-0.013*POWER(($Q672+$R672),2)-2.5,0.546*($Q672+$R672)+9.7),1.21*($Q672+$R672)-0.008*POWER(($Q672+$R672),2)-VLOOKUP($G672,Ages!$A$12:$AD$19,30,0)),"")</f>
        <v/>
      </c>
      <c r="AC672" s="18"/>
      <c r="AD672" s="17"/>
      <c r="AK672" s="17"/>
      <c r="AL672" s="17"/>
      <c r="AM672" s="17"/>
      <c r="AN672" s="17"/>
      <c r="AO672" s="17"/>
      <c r="AP672" s="17"/>
      <c r="AQ672" s="17"/>
      <c r="AR672" s="17"/>
      <c r="AS672" s="17"/>
      <c r="AT672" s="17"/>
      <c r="AU672" s="17"/>
      <c r="AV672" s="17"/>
      <c r="AW672" s="17"/>
      <c r="AX672" s="17"/>
      <c r="AY672" s="17"/>
      <c r="AZ672" s="17"/>
    </row>
    <row r="673" spans="10:52" x14ac:dyDescent="0.2">
      <c r="J673" s="20" t="str">
        <f t="shared" si="30"/>
        <v xml:space="preserve"> </v>
      </c>
      <c r="K673" s="19"/>
      <c r="M673" s="28" t="str">
        <f>IF($L673&gt;0,IF($F673="F",1.11*$L673+VLOOKUP($G673,Ages!$A$3:$AG$10,31,0),1.35*$L673+VLOOKUP($G673,Ages!$A$12:$AG$19,31,0)),"")</f>
        <v/>
      </c>
      <c r="P673" s="20" t="str">
        <f t="shared" si="31"/>
        <v/>
      </c>
      <c r="S673" s="20" t="str">
        <f>IF(AND(Q673&gt;0,R673&gt;0),IF($F673="F",IF(SUM($Q673,$R673)&lt;=35,1.33*($Q673+$R673)-0.013*POWER(($Q673+$R673),2)-2.5,0.546*($Q673+$R673)+9.7),1.21*($Q673+$R673)-0.008*POWER(($Q673+$R673),2)-VLOOKUP($G673,Ages!$A$12:$AD$19,30,0)),"")</f>
        <v/>
      </c>
      <c r="AC673" s="18"/>
      <c r="AD673" s="17"/>
      <c r="AK673" s="17"/>
      <c r="AL673" s="17"/>
      <c r="AM673" s="17"/>
      <c r="AN673" s="17"/>
      <c r="AO673" s="17"/>
      <c r="AP673" s="17"/>
      <c r="AQ673" s="17"/>
      <c r="AR673" s="17"/>
      <c r="AS673" s="17"/>
      <c r="AT673" s="17"/>
      <c r="AU673" s="17"/>
      <c r="AV673" s="17"/>
      <c r="AW673" s="17"/>
      <c r="AX673" s="17"/>
      <c r="AY673" s="17"/>
      <c r="AZ673" s="17"/>
    </row>
    <row r="674" spans="10:52" x14ac:dyDescent="0.2">
      <c r="J674" s="20" t="str">
        <f t="shared" si="30"/>
        <v xml:space="preserve"> </v>
      </c>
      <c r="K674" s="19"/>
      <c r="M674" s="28" t="str">
        <f>IF($L674&gt;0,IF($F674="F",1.11*$L674+VLOOKUP($G674,Ages!$A$3:$AG$10,31,0),1.35*$L674+VLOOKUP($G674,Ages!$A$12:$AG$19,31,0)),"")</f>
        <v/>
      </c>
      <c r="P674" s="20" t="str">
        <f t="shared" si="31"/>
        <v/>
      </c>
      <c r="S674" s="20" t="str">
        <f>IF(AND(Q674&gt;0,R674&gt;0),IF($F674="F",IF(SUM($Q674,$R674)&lt;=35,1.33*($Q674+$R674)-0.013*POWER(($Q674+$R674),2)-2.5,0.546*($Q674+$R674)+9.7),1.21*($Q674+$R674)-0.008*POWER(($Q674+$R674),2)-VLOOKUP($G674,Ages!$A$12:$AD$19,30,0)),"")</f>
        <v/>
      </c>
      <c r="AC674" s="18"/>
      <c r="AD674" s="17"/>
      <c r="AK674" s="17"/>
      <c r="AL674" s="17"/>
      <c r="AM674" s="17"/>
      <c r="AN674" s="17"/>
      <c r="AO674" s="17"/>
      <c r="AP674" s="17"/>
      <c r="AQ674" s="17"/>
      <c r="AR674" s="17"/>
      <c r="AS674" s="17"/>
      <c r="AT674" s="17"/>
      <c r="AU674" s="17"/>
      <c r="AV674" s="17"/>
      <c r="AW674" s="17"/>
      <c r="AX674" s="17"/>
      <c r="AY674" s="17"/>
      <c r="AZ674" s="17"/>
    </row>
    <row r="675" spans="10:52" x14ac:dyDescent="0.2">
      <c r="J675" s="20" t="str">
        <f t="shared" si="30"/>
        <v xml:space="preserve"> </v>
      </c>
      <c r="K675" s="19"/>
      <c r="M675" s="28" t="str">
        <f>IF($L675&gt;0,IF($F675="F",1.11*$L675+VLOOKUP($G675,Ages!$A$3:$AG$10,31,0),1.35*$L675+VLOOKUP($G675,Ages!$A$12:$AG$19,31,0)),"")</f>
        <v/>
      </c>
      <c r="P675" s="20" t="str">
        <f t="shared" si="31"/>
        <v/>
      </c>
      <c r="S675" s="20" t="str">
        <f>IF(AND(Q675&gt;0,R675&gt;0),IF($F675="F",IF(SUM($Q675,$R675)&lt;=35,1.33*($Q675+$R675)-0.013*POWER(($Q675+$R675),2)-2.5,0.546*($Q675+$R675)+9.7),1.21*($Q675+$R675)-0.008*POWER(($Q675+$R675),2)-VLOOKUP($G675,Ages!$A$12:$AD$19,30,0)),"")</f>
        <v/>
      </c>
      <c r="AC675" s="18"/>
      <c r="AD675" s="17"/>
      <c r="AK675" s="17"/>
      <c r="AL675" s="17"/>
      <c r="AM675" s="17"/>
      <c r="AN675" s="17"/>
      <c r="AO675" s="17"/>
      <c r="AP675" s="17"/>
      <c r="AQ675" s="17"/>
      <c r="AR675" s="17"/>
      <c r="AS675" s="17"/>
      <c r="AT675" s="17"/>
      <c r="AU675" s="17"/>
      <c r="AV675" s="17"/>
      <c r="AW675" s="17"/>
      <c r="AX675" s="17"/>
      <c r="AY675" s="17"/>
      <c r="AZ675" s="17"/>
    </row>
    <row r="676" spans="10:52" x14ac:dyDescent="0.2">
      <c r="J676" s="20" t="str">
        <f t="shared" si="30"/>
        <v xml:space="preserve"> </v>
      </c>
      <c r="K676" s="19"/>
      <c r="M676" s="28" t="str">
        <f>IF($L676&gt;0,IF($F676="F",1.11*$L676+VLOOKUP($G676,Ages!$A$3:$AG$10,31,0),1.35*$L676+VLOOKUP($G676,Ages!$A$12:$AG$19,31,0)),"")</f>
        <v/>
      </c>
      <c r="P676" s="20" t="str">
        <f t="shared" si="31"/>
        <v/>
      </c>
      <c r="S676" s="20" t="str">
        <f>IF(AND(Q676&gt;0,R676&gt;0),IF($F676="F",IF(SUM($Q676,$R676)&lt;=35,1.33*($Q676+$R676)-0.013*POWER(($Q676+$R676),2)-2.5,0.546*($Q676+$R676)+9.7),1.21*($Q676+$R676)-0.008*POWER(($Q676+$R676),2)-VLOOKUP($G676,Ages!$A$12:$AD$19,30,0)),"")</f>
        <v/>
      </c>
      <c r="AC676" s="18"/>
      <c r="AD676" s="17"/>
      <c r="AK676" s="17"/>
      <c r="AL676" s="17"/>
      <c r="AM676" s="17"/>
      <c r="AN676" s="17"/>
      <c r="AO676" s="17"/>
      <c r="AP676" s="17"/>
      <c r="AQ676" s="17"/>
      <c r="AR676" s="17"/>
      <c r="AS676" s="17"/>
      <c r="AT676" s="17"/>
      <c r="AU676" s="17"/>
      <c r="AV676" s="17"/>
      <c r="AW676" s="17"/>
      <c r="AX676" s="17"/>
      <c r="AY676" s="17"/>
      <c r="AZ676" s="17"/>
    </row>
    <row r="677" spans="10:52" x14ac:dyDescent="0.2">
      <c r="J677" s="20" t="str">
        <f t="shared" si="30"/>
        <v xml:space="preserve"> </v>
      </c>
      <c r="K677" s="19"/>
      <c r="M677" s="28" t="str">
        <f>IF($L677&gt;0,IF($F677="F",1.11*$L677+VLOOKUP($G677,Ages!$A$3:$AG$10,31,0),1.35*$L677+VLOOKUP($G677,Ages!$A$12:$AG$19,31,0)),"")</f>
        <v/>
      </c>
      <c r="P677" s="20" t="str">
        <f t="shared" si="31"/>
        <v/>
      </c>
      <c r="S677" s="20" t="str">
        <f>IF(AND(Q677&gt;0,R677&gt;0),IF($F677="F",IF(SUM($Q677,$R677)&lt;=35,1.33*($Q677+$R677)-0.013*POWER(($Q677+$R677),2)-2.5,0.546*($Q677+$R677)+9.7),1.21*($Q677+$R677)-0.008*POWER(($Q677+$R677),2)-VLOOKUP($G677,Ages!$A$12:$AD$19,30,0)),"")</f>
        <v/>
      </c>
      <c r="AC677" s="18"/>
      <c r="AD677" s="17"/>
      <c r="AK677" s="17"/>
      <c r="AL677" s="17"/>
      <c r="AM677" s="17"/>
      <c r="AN677" s="17"/>
      <c r="AO677" s="17"/>
      <c r="AP677" s="17"/>
      <c r="AQ677" s="17"/>
      <c r="AR677" s="17"/>
      <c r="AS677" s="17"/>
      <c r="AT677" s="17"/>
      <c r="AU677" s="17"/>
      <c r="AV677" s="17"/>
      <c r="AW677" s="17"/>
      <c r="AX677" s="17"/>
      <c r="AY677" s="17"/>
      <c r="AZ677" s="17"/>
    </row>
    <row r="678" spans="10:52" x14ac:dyDescent="0.2">
      <c r="J678" s="20" t="str">
        <f t="shared" si="30"/>
        <v xml:space="preserve"> </v>
      </c>
      <c r="K678" s="19"/>
      <c r="M678" s="28" t="str">
        <f>IF($L678&gt;0,IF($F678="F",1.11*$L678+VLOOKUP($G678,Ages!$A$3:$AG$10,31,0),1.35*$L678+VLOOKUP($G678,Ages!$A$12:$AG$19,31,0)),"")</f>
        <v/>
      </c>
      <c r="P678" s="20" t="str">
        <f t="shared" si="31"/>
        <v/>
      </c>
      <c r="S678" s="20" t="str">
        <f>IF(AND(Q678&gt;0,R678&gt;0),IF($F678="F",IF(SUM($Q678,$R678)&lt;=35,1.33*($Q678+$R678)-0.013*POWER(($Q678+$R678),2)-2.5,0.546*($Q678+$R678)+9.7),1.21*($Q678+$R678)-0.008*POWER(($Q678+$R678),2)-VLOOKUP($G678,Ages!$A$12:$AD$19,30,0)),"")</f>
        <v/>
      </c>
      <c r="AC678" s="18"/>
      <c r="AD678" s="17"/>
      <c r="AK678" s="17"/>
      <c r="AL678" s="17"/>
      <c r="AM678" s="17"/>
      <c r="AN678" s="17"/>
      <c r="AO678" s="17"/>
      <c r="AP678" s="17"/>
      <c r="AQ678" s="17"/>
      <c r="AR678" s="17"/>
      <c r="AS678" s="17"/>
      <c r="AT678" s="17"/>
      <c r="AU678" s="17"/>
      <c r="AV678" s="17"/>
      <c r="AW678" s="17"/>
      <c r="AX678" s="17"/>
      <c r="AY678" s="17"/>
      <c r="AZ678" s="17"/>
    </row>
    <row r="679" spans="10:52" x14ac:dyDescent="0.2">
      <c r="J679" s="20" t="str">
        <f t="shared" si="30"/>
        <v xml:space="preserve"> </v>
      </c>
      <c r="K679" s="19"/>
      <c r="M679" s="28" t="str">
        <f>IF($L679&gt;0,IF($F679="F",1.11*$L679+VLOOKUP($G679,Ages!$A$3:$AG$10,31,0),1.35*$L679+VLOOKUP($G679,Ages!$A$12:$AG$19,31,0)),"")</f>
        <v/>
      </c>
      <c r="P679" s="20" t="str">
        <f t="shared" si="31"/>
        <v/>
      </c>
      <c r="S679" s="20" t="str">
        <f>IF(AND(Q679&gt;0,R679&gt;0),IF($F679="F",IF(SUM($Q679,$R679)&lt;=35,1.33*($Q679+$R679)-0.013*POWER(($Q679+$R679),2)-2.5,0.546*($Q679+$R679)+9.7),1.21*($Q679+$R679)-0.008*POWER(($Q679+$R679),2)-VLOOKUP($G679,Ages!$A$12:$AD$19,30,0)),"")</f>
        <v/>
      </c>
      <c r="AC679" s="18"/>
      <c r="AD679" s="17"/>
      <c r="AK679" s="17"/>
      <c r="AL679" s="17"/>
      <c r="AM679" s="17"/>
      <c r="AN679" s="17"/>
      <c r="AO679" s="17"/>
      <c r="AP679" s="17"/>
      <c r="AQ679" s="17"/>
      <c r="AR679" s="17"/>
      <c r="AS679" s="17"/>
      <c r="AT679" s="17"/>
      <c r="AU679" s="17"/>
      <c r="AV679" s="17"/>
      <c r="AW679" s="17"/>
      <c r="AX679" s="17"/>
      <c r="AY679" s="17"/>
      <c r="AZ679" s="17"/>
    </row>
    <row r="680" spans="10:52" x14ac:dyDescent="0.2">
      <c r="J680" s="20" t="str">
        <f t="shared" si="30"/>
        <v xml:space="preserve"> </v>
      </c>
      <c r="K680" s="19"/>
      <c r="M680" s="28" t="str">
        <f>IF($L680&gt;0,IF($F680="F",1.11*$L680+VLOOKUP($G680,Ages!$A$3:$AG$10,31,0),1.35*$L680+VLOOKUP($G680,Ages!$A$12:$AG$19,31,0)),"")</f>
        <v/>
      </c>
      <c r="P680" s="20" t="str">
        <f t="shared" si="31"/>
        <v/>
      </c>
      <c r="S680" s="20" t="str">
        <f>IF(AND(Q680&gt;0,R680&gt;0),IF($F680="F",IF(SUM($Q680,$R680)&lt;=35,1.33*($Q680+$R680)-0.013*POWER(($Q680+$R680),2)-2.5,0.546*($Q680+$R680)+9.7),1.21*($Q680+$R680)-0.008*POWER(($Q680+$R680),2)-VLOOKUP($G680,Ages!$A$12:$AD$19,30,0)),"")</f>
        <v/>
      </c>
      <c r="AC680" s="18"/>
      <c r="AD680" s="17"/>
      <c r="AK680" s="17"/>
      <c r="AL680" s="17"/>
      <c r="AM680" s="17"/>
      <c r="AN680" s="17"/>
      <c r="AO680" s="17"/>
      <c r="AP680" s="17"/>
      <c r="AQ680" s="17"/>
      <c r="AR680" s="17"/>
      <c r="AS680" s="17"/>
      <c r="AT680" s="17"/>
      <c r="AU680" s="17"/>
      <c r="AV680" s="17"/>
      <c r="AW680" s="17"/>
      <c r="AX680" s="17"/>
      <c r="AY680" s="17"/>
      <c r="AZ680" s="17"/>
    </row>
    <row r="681" spans="10:52" x14ac:dyDescent="0.2">
      <c r="J681" s="20" t="str">
        <f t="shared" si="30"/>
        <v xml:space="preserve"> </v>
      </c>
      <c r="K681" s="19"/>
      <c r="M681" s="28" t="str">
        <f>IF($L681&gt;0,IF($F681="F",1.11*$L681+VLOOKUP($G681,Ages!$A$3:$AG$10,31,0),1.35*$L681+VLOOKUP($G681,Ages!$A$12:$AG$19,31,0)),"")</f>
        <v/>
      </c>
      <c r="P681" s="20" t="str">
        <f t="shared" si="31"/>
        <v/>
      </c>
      <c r="S681" s="20" t="str">
        <f>IF(AND(Q681&gt;0,R681&gt;0),IF($F681="F",IF(SUM($Q681,$R681)&lt;=35,1.33*($Q681+$R681)-0.013*POWER(($Q681+$R681),2)-2.5,0.546*($Q681+$R681)+9.7),1.21*($Q681+$R681)-0.008*POWER(($Q681+$R681),2)-VLOOKUP($G681,Ages!$A$12:$AD$19,30,0)),"")</f>
        <v/>
      </c>
      <c r="AC681" s="18"/>
      <c r="AD681" s="17"/>
      <c r="AK681" s="17"/>
      <c r="AL681" s="17"/>
      <c r="AM681" s="17"/>
      <c r="AN681" s="17"/>
      <c r="AO681" s="17"/>
      <c r="AP681" s="17"/>
      <c r="AQ681" s="17"/>
      <c r="AR681" s="17"/>
      <c r="AS681" s="17"/>
      <c r="AT681" s="17"/>
      <c r="AU681" s="17"/>
      <c r="AV681" s="17"/>
      <c r="AW681" s="17"/>
      <c r="AX681" s="17"/>
      <c r="AY681" s="17"/>
      <c r="AZ681" s="17"/>
    </row>
    <row r="682" spans="10:52" x14ac:dyDescent="0.2">
      <c r="J682" s="20" t="str">
        <f t="shared" si="30"/>
        <v xml:space="preserve"> </v>
      </c>
      <c r="K682" s="19"/>
      <c r="M682" s="28" t="str">
        <f>IF($L682&gt;0,IF($F682="F",1.11*$L682+VLOOKUP($G682,Ages!$A$3:$AG$10,31,0),1.35*$L682+VLOOKUP($G682,Ages!$A$12:$AG$19,31,0)),"")</f>
        <v/>
      </c>
      <c r="P682" s="20" t="str">
        <f t="shared" si="31"/>
        <v/>
      </c>
      <c r="S682" s="20" t="str">
        <f>IF(AND(Q682&gt;0,R682&gt;0),IF($F682="F",IF(SUM($Q682,$R682)&lt;=35,1.33*($Q682+$R682)-0.013*POWER(($Q682+$R682),2)-2.5,0.546*($Q682+$R682)+9.7),1.21*($Q682+$R682)-0.008*POWER(($Q682+$R682),2)-VLOOKUP($G682,Ages!$A$12:$AD$19,30,0)),"")</f>
        <v/>
      </c>
      <c r="AC682" s="18"/>
      <c r="AD682" s="17"/>
      <c r="AK682" s="17"/>
      <c r="AL682" s="17"/>
      <c r="AM682" s="17"/>
      <c r="AN682" s="17"/>
      <c r="AO682" s="17"/>
      <c r="AP682" s="17"/>
      <c r="AQ682" s="17"/>
      <c r="AR682" s="17"/>
      <c r="AS682" s="17"/>
      <c r="AT682" s="17"/>
      <c r="AU682" s="17"/>
      <c r="AV682" s="17"/>
      <c r="AW682" s="17"/>
      <c r="AX682" s="17"/>
      <c r="AY682" s="17"/>
      <c r="AZ682" s="17"/>
    </row>
    <row r="683" spans="10:52" x14ac:dyDescent="0.2">
      <c r="J683" s="20" t="str">
        <f t="shared" si="30"/>
        <v xml:space="preserve"> </v>
      </c>
      <c r="K683" s="19"/>
      <c r="M683" s="28" t="str">
        <f>IF($L683&gt;0,IF($F683="F",1.11*$L683+VLOOKUP($G683,Ages!$A$3:$AG$10,31,0),1.35*$L683+VLOOKUP($G683,Ages!$A$12:$AG$19,31,0)),"")</f>
        <v/>
      </c>
      <c r="P683" s="20" t="str">
        <f t="shared" si="31"/>
        <v/>
      </c>
      <c r="S683" s="20" t="str">
        <f>IF(AND(Q683&gt;0,R683&gt;0),IF($F683="F",IF(SUM($Q683,$R683)&lt;=35,1.33*($Q683+$R683)-0.013*POWER(($Q683+$R683),2)-2.5,0.546*($Q683+$R683)+9.7),1.21*($Q683+$R683)-0.008*POWER(($Q683+$R683),2)-VLOOKUP($G683,Ages!$A$12:$AD$19,30,0)),"")</f>
        <v/>
      </c>
      <c r="AC683" s="18"/>
      <c r="AD683" s="17"/>
      <c r="AK683" s="17"/>
      <c r="AL683" s="17"/>
      <c r="AM683" s="17"/>
      <c r="AN683" s="17"/>
      <c r="AO683" s="17"/>
      <c r="AP683" s="17"/>
      <c r="AQ683" s="17"/>
      <c r="AR683" s="17"/>
      <c r="AS683" s="17"/>
      <c r="AT683" s="17"/>
      <c r="AU683" s="17"/>
      <c r="AV683" s="17"/>
      <c r="AW683" s="17"/>
      <c r="AX683" s="17"/>
      <c r="AY683" s="17"/>
      <c r="AZ683" s="17"/>
    </row>
    <row r="684" spans="10:52" x14ac:dyDescent="0.2">
      <c r="J684" s="20" t="str">
        <f t="shared" si="30"/>
        <v xml:space="preserve"> </v>
      </c>
      <c r="K684" s="19"/>
      <c r="M684" s="28" t="str">
        <f>IF($L684&gt;0,IF($F684="F",1.11*$L684+VLOOKUP($G684,Ages!$A$3:$AG$10,31,0),1.35*$L684+VLOOKUP($G684,Ages!$A$12:$AG$19,31,0)),"")</f>
        <v/>
      </c>
      <c r="P684" s="20" t="str">
        <f t="shared" si="31"/>
        <v/>
      </c>
      <c r="S684" s="20" t="str">
        <f>IF(AND(Q684&gt;0,R684&gt;0),IF($F684="F",IF(SUM($Q684,$R684)&lt;=35,1.33*($Q684+$R684)-0.013*POWER(($Q684+$R684),2)-2.5,0.546*($Q684+$R684)+9.7),1.21*($Q684+$R684)-0.008*POWER(($Q684+$R684),2)-VLOOKUP($G684,Ages!$A$12:$AD$19,30,0)),"")</f>
        <v/>
      </c>
      <c r="AC684" s="18"/>
      <c r="AD684" s="17"/>
      <c r="AK684" s="17"/>
      <c r="AL684" s="17"/>
      <c r="AM684" s="17"/>
      <c r="AN684" s="17"/>
      <c r="AO684" s="17"/>
      <c r="AP684" s="17"/>
      <c r="AQ684" s="17"/>
      <c r="AR684" s="17"/>
      <c r="AS684" s="17"/>
      <c r="AT684" s="17"/>
      <c r="AU684" s="17"/>
      <c r="AV684" s="17"/>
      <c r="AW684" s="17"/>
      <c r="AX684" s="17"/>
      <c r="AY684" s="17"/>
      <c r="AZ684" s="17"/>
    </row>
    <row r="685" spans="10:52" x14ac:dyDescent="0.2">
      <c r="J685" s="20" t="str">
        <f t="shared" si="30"/>
        <v xml:space="preserve"> </v>
      </c>
      <c r="K685" s="19"/>
      <c r="M685" s="28" t="str">
        <f>IF($L685&gt;0,IF($F685="F",1.11*$L685+VLOOKUP($G685,Ages!$A$3:$AG$10,31,0),1.35*$L685+VLOOKUP($G685,Ages!$A$12:$AG$19,31,0)),"")</f>
        <v/>
      </c>
      <c r="P685" s="20" t="str">
        <f t="shared" si="31"/>
        <v/>
      </c>
      <c r="S685" s="20" t="str">
        <f>IF(AND(Q685&gt;0,R685&gt;0),IF($F685="F",IF(SUM($Q685,$R685)&lt;=35,1.33*($Q685+$R685)-0.013*POWER(($Q685+$R685),2)-2.5,0.546*($Q685+$R685)+9.7),1.21*($Q685+$R685)-0.008*POWER(($Q685+$R685),2)-VLOOKUP($G685,Ages!$A$12:$AD$19,30,0)),"")</f>
        <v/>
      </c>
      <c r="AC685" s="18"/>
      <c r="AD685" s="17"/>
      <c r="AK685" s="17"/>
      <c r="AL685" s="17"/>
      <c r="AM685" s="17"/>
      <c r="AN685" s="17"/>
      <c r="AO685" s="17"/>
      <c r="AP685" s="17"/>
      <c r="AQ685" s="17"/>
      <c r="AR685" s="17"/>
      <c r="AS685" s="17"/>
      <c r="AT685" s="17"/>
      <c r="AU685" s="17"/>
      <c r="AV685" s="17"/>
      <c r="AW685" s="17"/>
      <c r="AX685" s="17"/>
      <c r="AY685" s="17"/>
      <c r="AZ685" s="17"/>
    </row>
    <row r="686" spans="10:52" x14ac:dyDescent="0.2">
      <c r="J686" s="20" t="str">
        <f t="shared" si="30"/>
        <v xml:space="preserve"> </v>
      </c>
      <c r="K686" s="19"/>
      <c r="M686" s="28" t="str">
        <f>IF($L686&gt;0,IF($F686="F",1.11*$L686+VLOOKUP($G686,Ages!$A$3:$AG$10,31,0),1.35*$L686+VLOOKUP($G686,Ages!$A$12:$AG$19,31,0)),"")</f>
        <v/>
      </c>
      <c r="P686" s="20" t="str">
        <f t="shared" si="31"/>
        <v/>
      </c>
      <c r="S686" s="20" t="str">
        <f>IF(AND(Q686&gt;0,R686&gt;0),IF($F686="F",IF(SUM($Q686,$R686)&lt;=35,1.33*($Q686+$R686)-0.013*POWER(($Q686+$R686),2)-2.5,0.546*($Q686+$R686)+9.7),1.21*($Q686+$R686)-0.008*POWER(($Q686+$R686),2)-VLOOKUP($G686,Ages!$A$12:$AD$19,30,0)),"")</f>
        <v/>
      </c>
      <c r="AC686" s="18"/>
      <c r="AD686" s="17"/>
      <c r="AK686" s="17"/>
      <c r="AL686" s="17"/>
      <c r="AM686" s="17"/>
      <c r="AN686" s="17"/>
      <c r="AO686" s="17"/>
      <c r="AP686" s="17"/>
      <c r="AQ686" s="17"/>
      <c r="AR686" s="17"/>
      <c r="AS686" s="17"/>
      <c r="AT686" s="17"/>
      <c r="AU686" s="17"/>
      <c r="AV686" s="17"/>
      <c r="AW686" s="17"/>
      <c r="AX686" s="17"/>
      <c r="AY686" s="17"/>
      <c r="AZ686" s="17"/>
    </row>
    <row r="687" spans="10:52" x14ac:dyDescent="0.2">
      <c r="J687" s="20" t="str">
        <f t="shared" si="30"/>
        <v xml:space="preserve"> </v>
      </c>
      <c r="K687" s="19"/>
      <c r="M687" s="28" t="str">
        <f>IF($L687&gt;0,IF($F687="F",1.11*$L687+VLOOKUP($G687,Ages!$A$3:$AG$10,31,0),1.35*$L687+VLOOKUP($G687,Ages!$A$12:$AG$19,31,0)),"")</f>
        <v/>
      </c>
      <c r="P687" s="20" t="str">
        <f t="shared" si="31"/>
        <v/>
      </c>
      <c r="S687" s="20" t="str">
        <f>IF(AND(Q687&gt;0,R687&gt;0),IF($F687="F",IF(SUM($Q687,$R687)&lt;=35,1.33*($Q687+$R687)-0.013*POWER(($Q687+$R687),2)-2.5,0.546*($Q687+$R687)+9.7),1.21*($Q687+$R687)-0.008*POWER(($Q687+$R687),2)-VLOOKUP($G687,Ages!$A$12:$AD$19,30,0)),"")</f>
        <v/>
      </c>
      <c r="AC687" s="18"/>
      <c r="AD687" s="17"/>
      <c r="AK687" s="17"/>
      <c r="AL687" s="17"/>
      <c r="AM687" s="17"/>
      <c r="AN687" s="17"/>
      <c r="AO687" s="17"/>
      <c r="AP687" s="17"/>
      <c r="AQ687" s="17"/>
      <c r="AR687" s="17"/>
      <c r="AS687" s="17"/>
      <c r="AT687" s="17"/>
      <c r="AU687" s="17"/>
      <c r="AV687" s="17"/>
      <c r="AW687" s="17"/>
      <c r="AX687" s="17"/>
      <c r="AY687" s="17"/>
      <c r="AZ687" s="17"/>
    </row>
    <row r="688" spans="10:52" x14ac:dyDescent="0.2">
      <c r="J688" s="20" t="str">
        <f t="shared" si="30"/>
        <v xml:space="preserve"> </v>
      </c>
      <c r="K688" s="19"/>
      <c r="M688" s="28" t="str">
        <f>IF($L688&gt;0,IF($F688="F",1.11*$L688+VLOOKUP($G688,Ages!$A$3:$AG$10,31,0),1.35*$L688+VLOOKUP($G688,Ages!$A$12:$AG$19,31,0)),"")</f>
        <v/>
      </c>
      <c r="P688" s="20" t="str">
        <f t="shared" si="31"/>
        <v/>
      </c>
      <c r="S688" s="20" t="str">
        <f>IF(AND(Q688&gt;0,R688&gt;0),IF($F688="F",IF(SUM($Q688,$R688)&lt;=35,1.33*($Q688+$R688)-0.013*POWER(($Q688+$R688),2)-2.5,0.546*($Q688+$R688)+9.7),1.21*($Q688+$R688)-0.008*POWER(($Q688+$R688),2)-VLOOKUP($G688,Ages!$A$12:$AD$19,30,0)),"")</f>
        <v/>
      </c>
      <c r="AC688" s="18"/>
      <c r="AD688" s="17"/>
      <c r="AK688" s="17"/>
      <c r="AL688" s="17"/>
      <c r="AM688" s="17"/>
      <c r="AN688" s="17"/>
      <c r="AO688" s="17"/>
      <c r="AP688" s="17"/>
      <c r="AQ688" s="17"/>
      <c r="AR688" s="17"/>
      <c r="AS688" s="17"/>
      <c r="AT688" s="17"/>
      <c r="AU688" s="17"/>
      <c r="AV688" s="17"/>
      <c r="AW688" s="17"/>
      <c r="AX688" s="17"/>
      <c r="AY688" s="17"/>
      <c r="AZ688" s="17"/>
    </row>
    <row r="689" spans="10:52" x14ac:dyDescent="0.2">
      <c r="J689" s="20" t="str">
        <f t="shared" si="30"/>
        <v xml:space="preserve"> </v>
      </c>
      <c r="K689" s="19"/>
      <c r="M689" s="28" t="str">
        <f>IF($L689&gt;0,IF($F689="F",1.11*$L689+VLOOKUP($G689,Ages!$A$3:$AG$10,31,0),1.35*$L689+VLOOKUP($G689,Ages!$A$12:$AG$19,31,0)),"")</f>
        <v/>
      </c>
      <c r="P689" s="20" t="str">
        <f t="shared" si="31"/>
        <v/>
      </c>
      <c r="S689" s="20" t="str">
        <f>IF(AND(Q689&gt;0,R689&gt;0),IF($F689="F",IF(SUM($Q689,$R689)&lt;=35,1.33*($Q689+$R689)-0.013*POWER(($Q689+$R689),2)-2.5,0.546*($Q689+$R689)+9.7),1.21*($Q689+$R689)-0.008*POWER(($Q689+$R689),2)-VLOOKUP($G689,Ages!$A$12:$AD$19,30,0)),"")</f>
        <v/>
      </c>
      <c r="AC689" s="18"/>
      <c r="AD689" s="17"/>
      <c r="AK689" s="17"/>
      <c r="AL689" s="17"/>
      <c r="AM689" s="17"/>
      <c r="AN689" s="17"/>
      <c r="AO689" s="17"/>
      <c r="AP689" s="17"/>
      <c r="AQ689" s="17"/>
      <c r="AR689" s="17"/>
      <c r="AS689" s="17"/>
      <c r="AT689" s="17"/>
      <c r="AU689" s="17"/>
      <c r="AV689" s="17"/>
      <c r="AW689" s="17"/>
      <c r="AX689" s="17"/>
      <c r="AY689" s="17"/>
      <c r="AZ689" s="17"/>
    </row>
    <row r="690" spans="10:52" x14ac:dyDescent="0.2">
      <c r="J690" s="20" t="str">
        <f t="shared" si="30"/>
        <v xml:space="preserve"> </v>
      </c>
      <c r="K690" s="19"/>
      <c r="M690" s="28" t="str">
        <f>IF($L690&gt;0,IF($F690="F",1.11*$L690+VLOOKUP($G690,Ages!$A$3:$AG$10,31,0),1.35*$L690+VLOOKUP($G690,Ages!$A$12:$AG$19,31,0)),"")</f>
        <v/>
      </c>
      <c r="P690" s="20" t="str">
        <f t="shared" si="31"/>
        <v/>
      </c>
      <c r="S690" s="20" t="str">
        <f>IF(AND(Q690&gt;0,R690&gt;0),IF($F690="F",IF(SUM($Q690,$R690)&lt;=35,1.33*($Q690+$R690)-0.013*POWER(($Q690+$R690),2)-2.5,0.546*($Q690+$R690)+9.7),1.21*($Q690+$R690)-0.008*POWER(($Q690+$R690),2)-VLOOKUP($G690,Ages!$A$12:$AD$19,30,0)),"")</f>
        <v/>
      </c>
      <c r="AC690" s="18"/>
      <c r="AD690" s="17"/>
      <c r="AK690" s="17"/>
      <c r="AL690" s="17"/>
      <c r="AM690" s="17"/>
      <c r="AN690" s="17"/>
      <c r="AO690" s="17"/>
      <c r="AP690" s="17"/>
      <c r="AQ690" s="17"/>
      <c r="AR690" s="17"/>
      <c r="AS690" s="17"/>
      <c r="AT690" s="17"/>
      <c r="AU690" s="17"/>
      <c r="AV690" s="17"/>
      <c r="AW690" s="17"/>
      <c r="AX690" s="17"/>
      <c r="AY690" s="17"/>
      <c r="AZ690" s="17"/>
    </row>
    <row r="691" spans="10:52" x14ac:dyDescent="0.2">
      <c r="J691" s="20" t="str">
        <f t="shared" si="30"/>
        <v xml:space="preserve"> </v>
      </c>
      <c r="K691" s="19"/>
      <c r="M691" s="28" t="str">
        <f>IF($L691&gt;0,IF($F691="F",1.11*$L691+VLOOKUP($G691,Ages!$A$3:$AG$10,31,0),1.35*$L691+VLOOKUP($G691,Ages!$A$12:$AG$19,31,0)),"")</f>
        <v/>
      </c>
      <c r="P691" s="20" t="str">
        <f t="shared" si="31"/>
        <v/>
      </c>
      <c r="S691" s="20" t="str">
        <f>IF(AND(Q691&gt;0,R691&gt;0),IF($F691="F",IF(SUM($Q691,$R691)&lt;=35,1.33*($Q691+$R691)-0.013*POWER(($Q691+$R691),2)-2.5,0.546*($Q691+$R691)+9.7),1.21*($Q691+$R691)-0.008*POWER(($Q691+$R691),2)-VLOOKUP($G691,Ages!$A$12:$AD$19,30,0)),"")</f>
        <v/>
      </c>
      <c r="AC691" s="18"/>
      <c r="AD691" s="17"/>
      <c r="AK691" s="17"/>
      <c r="AL691" s="17"/>
      <c r="AM691" s="17"/>
      <c r="AN691" s="17"/>
      <c r="AO691" s="17"/>
      <c r="AP691" s="17"/>
      <c r="AQ691" s="17"/>
      <c r="AR691" s="17"/>
      <c r="AS691" s="17"/>
      <c r="AT691" s="17"/>
      <c r="AU691" s="17"/>
      <c r="AV691" s="17"/>
      <c r="AW691" s="17"/>
      <c r="AX691" s="17"/>
      <c r="AY691" s="17"/>
      <c r="AZ691" s="17"/>
    </row>
    <row r="692" spans="10:52" x14ac:dyDescent="0.2">
      <c r="J692" s="20" t="str">
        <f t="shared" si="30"/>
        <v xml:space="preserve"> </v>
      </c>
      <c r="K692" s="19"/>
      <c r="M692" s="28" t="str">
        <f>IF($L692&gt;0,IF($F692="F",1.11*$L692+VLOOKUP($G692,Ages!$A$3:$AG$10,31,0),1.35*$L692+VLOOKUP($G692,Ages!$A$12:$AG$19,31,0)),"")</f>
        <v/>
      </c>
      <c r="P692" s="20" t="str">
        <f t="shared" si="31"/>
        <v/>
      </c>
      <c r="S692" s="20" t="str">
        <f>IF(AND(Q692&gt;0,R692&gt;0),IF($F692="F",IF(SUM($Q692,$R692)&lt;=35,1.33*($Q692+$R692)-0.013*POWER(($Q692+$R692),2)-2.5,0.546*($Q692+$R692)+9.7),1.21*($Q692+$R692)-0.008*POWER(($Q692+$R692),2)-VLOOKUP($G692,Ages!$A$12:$AD$19,30,0)),"")</f>
        <v/>
      </c>
      <c r="AC692" s="18"/>
      <c r="AD692" s="17"/>
      <c r="AK692" s="17"/>
      <c r="AL692" s="17"/>
      <c r="AM692" s="17"/>
      <c r="AN692" s="17"/>
      <c r="AO692" s="17"/>
      <c r="AP692" s="17"/>
      <c r="AQ692" s="17"/>
      <c r="AR692" s="17"/>
      <c r="AS692" s="17"/>
      <c r="AT692" s="17"/>
      <c r="AU692" s="17"/>
      <c r="AV692" s="17"/>
      <c r="AW692" s="17"/>
      <c r="AX692" s="17"/>
      <c r="AY692" s="17"/>
      <c r="AZ692" s="17"/>
    </row>
    <row r="693" spans="10:52" x14ac:dyDescent="0.2">
      <c r="J693" s="20" t="str">
        <f t="shared" si="30"/>
        <v xml:space="preserve"> </v>
      </c>
      <c r="K693" s="19"/>
      <c r="M693" s="28" t="str">
        <f>IF($L693&gt;0,IF($F693="F",1.11*$L693+VLOOKUP($G693,Ages!$A$3:$AG$10,31,0),1.35*$L693+VLOOKUP($G693,Ages!$A$12:$AG$19,31,0)),"")</f>
        <v/>
      </c>
      <c r="P693" s="20" t="str">
        <f t="shared" si="31"/>
        <v/>
      </c>
      <c r="S693" s="20" t="str">
        <f>IF(AND(Q693&gt;0,R693&gt;0),IF($F693="F",IF(SUM($Q693,$R693)&lt;=35,1.33*($Q693+$R693)-0.013*POWER(($Q693+$R693),2)-2.5,0.546*($Q693+$R693)+9.7),1.21*($Q693+$R693)-0.008*POWER(($Q693+$R693),2)-VLOOKUP($G693,Ages!$A$12:$AD$19,30,0)),"")</f>
        <v/>
      </c>
      <c r="AC693" s="18"/>
      <c r="AD693" s="17"/>
      <c r="AK693" s="17"/>
      <c r="AL693" s="17"/>
      <c r="AM693" s="17"/>
      <c r="AN693" s="17"/>
      <c r="AO693" s="17"/>
      <c r="AP693" s="17"/>
      <c r="AQ693" s="17"/>
      <c r="AR693" s="17"/>
      <c r="AS693" s="17"/>
      <c r="AT693" s="17"/>
      <c r="AU693" s="17"/>
      <c r="AV693" s="17"/>
      <c r="AW693" s="17"/>
      <c r="AX693" s="17"/>
      <c r="AY693" s="17"/>
      <c r="AZ693" s="17"/>
    </row>
    <row r="694" spans="10:52" x14ac:dyDescent="0.2">
      <c r="J694" s="20" t="str">
        <f t="shared" si="30"/>
        <v xml:space="preserve"> </v>
      </c>
      <c r="K694" s="19"/>
      <c r="M694" s="28" t="str">
        <f>IF($L694&gt;0,IF($F694="F",1.11*$L694+VLOOKUP($G694,Ages!$A$3:$AG$10,31,0),1.35*$L694+VLOOKUP($G694,Ages!$A$12:$AG$19,31,0)),"")</f>
        <v/>
      </c>
      <c r="P694" s="20" t="str">
        <f t="shared" si="31"/>
        <v/>
      </c>
      <c r="S694" s="20" t="str">
        <f>IF(AND(Q694&gt;0,R694&gt;0),IF($F694="F",IF(SUM($Q694,$R694)&lt;=35,1.33*($Q694+$R694)-0.013*POWER(($Q694+$R694),2)-2.5,0.546*($Q694+$R694)+9.7),1.21*($Q694+$R694)-0.008*POWER(($Q694+$R694),2)-VLOOKUP($G694,Ages!$A$12:$AD$19,30,0)),"")</f>
        <v/>
      </c>
      <c r="AC694" s="18"/>
      <c r="AD694" s="17"/>
      <c r="AK694" s="17"/>
      <c r="AL694" s="17"/>
      <c r="AM694" s="17"/>
      <c r="AN694" s="17"/>
      <c r="AO694" s="17"/>
      <c r="AP694" s="17"/>
      <c r="AQ694" s="17"/>
      <c r="AR694" s="17"/>
      <c r="AS694" s="17"/>
      <c r="AT694" s="17"/>
      <c r="AU694" s="17"/>
      <c r="AV694" s="17"/>
      <c r="AW694" s="17"/>
      <c r="AX694" s="17"/>
      <c r="AY694" s="17"/>
      <c r="AZ694" s="17"/>
    </row>
    <row r="695" spans="10:52" x14ac:dyDescent="0.2">
      <c r="J695" s="20" t="str">
        <f t="shared" si="30"/>
        <v xml:space="preserve"> </v>
      </c>
      <c r="K695" s="19"/>
      <c r="M695" s="28" t="str">
        <f>IF($L695&gt;0,IF($F695="F",1.11*$L695+VLOOKUP($G695,Ages!$A$3:$AG$10,31,0),1.35*$L695+VLOOKUP($G695,Ages!$A$12:$AG$19,31,0)),"")</f>
        <v/>
      </c>
      <c r="P695" s="20" t="str">
        <f t="shared" si="31"/>
        <v/>
      </c>
      <c r="S695" s="20" t="str">
        <f>IF(AND(Q695&gt;0,R695&gt;0),IF($F695="F",IF(SUM($Q695,$R695)&lt;=35,1.33*($Q695+$R695)-0.013*POWER(($Q695+$R695),2)-2.5,0.546*($Q695+$R695)+9.7),1.21*($Q695+$R695)-0.008*POWER(($Q695+$R695),2)-VLOOKUP($G695,Ages!$A$12:$AD$19,30,0)),"")</f>
        <v/>
      </c>
      <c r="AC695" s="18"/>
      <c r="AD695" s="17"/>
      <c r="AK695" s="17"/>
      <c r="AL695" s="17"/>
      <c r="AM695" s="17"/>
      <c r="AN695" s="17"/>
      <c r="AO695" s="17"/>
      <c r="AP695" s="17"/>
      <c r="AQ695" s="17"/>
      <c r="AR695" s="17"/>
      <c r="AS695" s="17"/>
      <c r="AT695" s="17"/>
      <c r="AU695" s="17"/>
      <c r="AV695" s="17"/>
      <c r="AW695" s="17"/>
      <c r="AX695" s="17"/>
      <c r="AY695" s="17"/>
      <c r="AZ695" s="17"/>
    </row>
    <row r="696" spans="10:52" x14ac:dyDescent="0.2">
      <c r="J696" s="20" t="str">
        <f t="shared" si="30"/>
        <v xml:space="preserve"> </v>
      </c>
      <c r="K696" s="19"/>
      <c r="M696" s="28" t="str">
        <f>IF($L696&gt;0,IF($F696="F",1.11*$L696+VLOOKUP($G696,Ages!$A$3:$AG$10,31,0),1.35*$L696+VLOOKUP($G696,Ages!$A$12:$AG$19,31,0)),"")</f>
        <v/>
      </c>
      <c r="P696" s="20" t="str">
        <f t="shared" si="31"/>
        <v/>
      </c>
      <c r="S696" s="20" t="str">
        <f>IF(AND(Q696&gt;0,R696&gt;0),IF($F696="F",IF(SUM($Q696,$R696)&lt;=35,1.33*($Q696+$R696)-0.013*POWER(($Q696+$R696),2)-2.5,0.546*($Q696+$R696)+9.7),1.21*($Q696+$R696)-0.008*POWER(($Q696+$R696),2)-VLOOKUP($G696,Ages!$A$12:$AD$19,30,0)),"")</f>
        <v/>
      </c>
      <c r="AC696" s="18"/>
      <c r="AD696" s="17"/>
      <c r="AK696" s="17"/>
      <c r="AL696" s="17"/>
      <c r="AM696" s="17"/>
      <c r="AN696" s="17"/>
      <c r="AO696" s="17"/>
      <c r="AP696" s="17"/>
      <c r="AQ696" s="17"/>
      <c r="AR696" s="17"/>
      <c r="AS696" s="17"/>
      <c r="AT696" s="17"/>
      <c r="AU696" s="17"/>
      <c r="AV696" s="17"/>
      <c r="AW696" s="17"/>
      <c r="AX696" s="17"/>
      <c r="AY696" s="17"/>
      <c r="AZ696" s="17"/>
    </row>
    <row r="697" spans="10:52" x14ac:dyDescent="0.2">
      <c r="J697" s="20" t="str">
        <f t="shared" si="30"/>
        <v xml:space="preserve"> </v>
      </c>
      <c r="K697" s="19"/>
      <c r="M697" s="28" t="str">
        <f>IF($L697&gt;0,IF($F697="F",1.11*$L697+VLOOKUP($G697,Ages!$A$3:$AG$10,31,0),1.35*$L697+VLOOKUP($G697,Ages!$A$12:$AG$19,31,0)),"")</f>
        <v/>
      </c>
      <c r="P697" s="20" t="str">
        <f t="shared" si="31"/>
        <v/>
      </c>
      <c r="S697" s="20" t="str">
        <f>IF(AND(Q697&gt;0,R697&gt;0),IF($F697="F",IF(SUM($Q697,$R697)&lt;=35,1.33*($Q697+$R697)-0.013*POWER(($Q697+$R697),2)-2.5,0.546*($Q697+$R697)+9.7),1.21*($Q697+$R697)-0.008*POWER(($Q697+$R697),2)-VLOOKUP($G697,Ages!$A$12:$AD$19,30,0)),"")</f>
        <v/>
      </c>
      <c r="AC697" s="18"/>
      <c r="AD697" s="17"/>
      <c r="AK697" s="17"/>
      <c r="AL697" s="17"/>
      <c r="AM697" s="17"/>
      <c r="AN697" s="17"/>
      <c r="AO697" s="17"/>
      <c r="AP697" s="17"/>
      <c r="AQ697" s="17"/>
      <c r="AR697" s="17"/>
      <c r="AS697" s="17"/>
      <c r="AT697" s="17"/>
      <c r="AU697" s="17"/>
      <c r="AV697" s="17"/>
      <c r="AW697" s="17"/>
      <c r="AX697" s="17"/>
      <c r="AY697" s="17"/>
      <c r="AZ697" s="17"/>
    </row>
    <row r="698" spans="10:52" x14ac:dyDescent="0.2">
      <c r="J698" s="20" t="str">
        <f t="shared" si="30"/>
        <v xml:space="preserve"> </v>
      </c>
      <c r="K698" s="19"/>
      <c r="M698" s="28" t="str">
        <f>IF($L698&gt;0,IF($F698="F",1.11*$L698+VLOOKUP($G698,Ages!$A$3:$AG$10,31,0),1.35*$L698+VLOOKUP($G698,Ages!$A$12:$AG$19,31,0)),"")</f>
        <v/>
      </c>
      <c r="P698" s="20" t="str">
        <f t="shared" si="31"/>
        <v/>
      </c>
      <c r="S698" s="20" t="str">
        <f>IF(AND(Q698&gt;0,R698&gt;0),IF($F698="F",IF(SUM($Q698,$R698)&lt;=35,1.33*($Q698+$R698)-0.013*POWER(($Q698+$R698),2)-2.5,0.546*($Q698+$R698)+9.7),1.21*($Q698+$R698)-0.008*POWER(($Q698+$R698),2)-VLOOKUP($G698,Ages!$A$12:$AD$19,30,0)),"")</f>
        <v/>
      </c>
      <c r="AC698" s="18"/>
      <c r="AD698" s="17"/>
      <c r="AK698" s="17"/>
      <c r="AL698" s="17"/>
      <c r="AM698" s="17"/>
      <c r="AN698" s="17"/>
      <c r="AO698" s="17"/>
      <c r="AP698" s="17"/>
      <c r="AQ698" s="17"/>
      <c r="AR698" s="17"/>
      <c r="AS698" s="17"/>
      <c r="AT698" s="17"/>
      <c r="AU698" s="17"/>
      <c r="AV698" s="17"/>
      <c r="AW698" s="17"/>
      <c r="AX698" s="17"/>
      <c r="AY698" s="17"/>
      <c r="AZ698" s="17"/>
    </row>
    <row r="699" spans="10:52" x14ac:dyDescent="0.2">
      <c r="J699" s="20" t="str">
        <f t="shared" si="30"/>
        <v xml:space="preserve"> </v>
      </c>
      <c r="K699" s="19"/>
      <c r="M699" s="28" t="str">
        <f>IF($L699&gt;0,IF($F699="F",1.11*$L699+VLOOKUP($G699,Ages!$A$3:$AG$10,31,0),1.35*$L699+VLOOKUP($G699,Ages!$A$12:$AG$19,31,0)),"")</f>
        <v/>
      </c>
      <c r="P699" s="20" t="str">
        <f t="shared" si="31"/>
        <v/>
      </c>
      <c r="S699" s="20" t="str">
        <f>IF(AND(Q699&gt;0,R699&gt;0),IF($F699="F",IF(SUM($Q699,$R699)&lt;=35,1.33*($Q699+$R699)-0.013*POWER(($Q699+$R699),2)-2.5,0.546*($Q699+$R699)+9.7),1.21*($Q699+$R699)-0.008*POWER(($Q699+$R699),2)-VLOOKUP($G699,Ages!$A$12:$AD$19,30,0)),"")</f>
        <v/>
      </c>
      <c r="AC699" s="18"/>
      <c r="AD699" s="17"/>
      <c r="AK699" s="17"/>
      <c r="AL699" s="17"/>
      <c r="AM699" s="17"/>
      <c r="AN699" s="17"/>
      <c r="AO699" s="17"/>
      <c r="AP699" s="17"/>
      <c r="AQ699" s="17"/>
      <c r="AR699" s="17"/>
      <c r="AS699" s="17"/>
      <c r="AT699" s="17"/>
      <c r="AU699" s="17"/>
      <c r="AV699" s="17"/>
      <c r="AW699" s="17"/>
      <c r="AX699" s="17"/>
      <c r="AY699" s="17"/>
      <c r="AZ699" s="17"/>
    </row>
    <row r="700" spans="10:52" x14ac:dyDescent="0.2">
      <c r="J700" s="20" t="str">
        <f t="shared" si="30"/>
        <v xml:space="preserve"> </v>
      </c>
      <c r="K700" s="19"/>
      <c r="M700" s="28" t="str">
        <f>IF($L700&gt;0,IF($F700="F",1.11*$L700+VLOOKUP($G700,Ages!$A$3:$AG$10,31,0),1.35*$L700+VLOOKUP($G700,Ages!$A$12:$AG$19,31,0)),"")</f>
        <v/>
      </c>
      <c r="P700" s="20" t="str">
        <f t="shared" si="31"/>
        <v/>
      </c>
      <c r="S700" s="20" t="str">
        <f>IF(AND(Q700&gt;0,R700&gt;0),IF($F700="F",IF(SUM($Q700,$R700)&lt;=35,1.33*($Q700+$R700)-0.013*POWER(($Q700+$R700),2)-2.5,0.546*($Q700+$R700)+9.7),1.21*($Q700+$R700)-0.008*POWER(($Q700+$R700),2)-VLOOKUP($G700,Ages!$A$12:$AD$19,30,0)),"")</f>
        <v/>
      </c>
      <c r="AC700" s="18"/>
      <c r="AD700" s="17"/>
      <c r="AK700" s="17"/>
      <c r="AL700" s="17"/>
      <c r="AM700" s="17"/>
      <c r="AN700" s="17"/>
      <c r="AO700" s="17"/>
      <c r="AP700" s="17"/>
      <c r="AQ700" s="17"/>
      <c r="AR700" s="17"/>
      <c r="AS700" s="17"/>
      <c r="AT700" s="17"/>
      <c r="AU700" s="17"/>
      <c r="AV700" s="17"/>
      <c r="AW700" s="17"/>
      <c r="AX700" s="17"/>
      <c r="AY700" s="17"/>
      <c r="AZ700" s="17"/>
    </row>
    <row r="701" spans="10:52" x14ac:dyDescent="0.2">
      <c r="J701" s="20" t="str">
        <f t="shared" si="30"/>
        <v xml:space="preserve"> </v>
      </c>
      <c r="K701" s="19"/>
      <c r="M701" s="28" t="str">
        <f>IF($L701&gt;0,IF($F701="F",1.11*$L701+VLOOKUP($G701,Ages!$A$3:$AG$10,31,0),1.35*$L701+VLOOKUP($G701,Ages!$A$12:$AG$19,31,0)),"")</f>
        <v/>
      </c>
      <c r="P701" s="20" t="str">
        <f t="shared" si="31"/>
        <v/>
      </c>
      <c r="S701" s="20" t="str">
        <f>IF(AND(Q701&gt;0,R701&gt;0),IF($F701="F",IF(SUM($Q701,$R701)&lt;=35,1.33*($Q701+$R701)-0.013*POWER(($Q701+$R701),2)-2.5,0.546*($Q701+$R701)+9.7),1.21*($Q701+$R701)-0.008*POWER(($Q701+$R701),2)-VLOOKUP($G701,Ages!$A$12:$AD$19,30,0)),"")</f>
        <v/>
      </c>
      <c r="AC701" s="18"/>
      <c r="AD701" s="17"/>
      <c r="AK701" s="17"/>
      <c r="AL701" s="17"/>
      <c r="AM701" s="17"/>
      <c r="AN701" s="17"/>
      <c r="AO701" s="17"/>
      <c r="AP701" s="17"/>
      <c r="AQ701" s="17"/>
      <c r="AR701" s="17"/>
      <c r="AS701" s="17"/>
      <c r="AT701" s="17"/>
      <c r="AU701" s="17"/>
      <c r="AV701" s="17"/>
      <c r="AW701" s="17"/>
      <c r="AX701" s="17"/>
      <c r="AY701" s="17"/>
      <c r="AZ701" s="17"/>
    </row>
    <row r="702" spans="10:52" x14ac:dyDescent="0.2">
      <c r="J702" s="20" t="str">
        <f t="shared" si="30"/>
        <v xml:space="preserve"> </v>
      </c>
      <c r="K702" s="19"/>
      <c r="M702" s="28" t="str">
        <f>IF($L702&gt;0,IF($F702="F",1.11*$L702+VLOOKUP($G702,Ages!$A$3:$AG$10,31,0),1.35*$L702+VLOOKUP($G702,Ages!$A$12:$AG$19,31,0)),"")</f>
        <v/>
      </c>
      <c r="P702" s="20" t="str">
        <f t="shared" si="31"/>
        <v/>
      </c>
      <c r="S702" s="20" t="str">
        <f>IF(AND(Q702&gt;0,R702&gt;0),IF($F702="F",IF(SUM($Q702,$R702)&lt;=35,1.33*($Q702+$R702)-0.013*POWER(($Q702+$R702),2)-2.5,0.546*($Q702+$R702)+9.7),1.21*($Q702+$R702)-0.008*POWER(($Q702+$R702),2)-VLOOKUP($G702,Ages!$A$12:$AD$19,30,0)),"")</f>
        <v/>
      </c>
      <c r="AC702" s="18"/>
      <c r="AD702" s="17"/>
      <c r="AK702" s="17"/>
      <c r="AL702" s="17"/>
      <c r="AM702" s="17"/>
      <c r="AN702" s="17"/>
      <c r="AO702" s="17"/>
      <c r="AP702" s="17"/>
      <c r="AQ702" s="17"/>
      <c r="AR702" s="17"/>
      <c r="AS702" s="17"/>
      <c r="AT702" s="17"/>
      <c r="AU702" s="17"/>
      <c r="AV702" s="17"/>
      <c r="AW702" s="17"/>
      <c r="AX702" s="17"/>
      <c r="AY702" s="17"/>
      <c r="AZ702" s="17"/>
    </row>
    <row r="703" spans="10:52" x14ac:dyDescent="0.2">
      <c r="J703" s="20" t="str">
        <f t="shared" si="30"/>
        <v xml:space="preserve"> </v>
      </c>
      <c r="K703" s="19"/>
      <c r="M703" s="28" t="str">
        <f>IF($L703&gt;0,IF($F703="F",1.11*$L703+VLOOKUP($G703,Ages!$A$3:$AG$10,31,0),1.35*$L703+VLOOKUP($G703,Ages!$A$12:$AG$19,31,0)),"")</f>
        <v/>
      </c>
      <c r="P703" s="20" t="str">
        <f t="shared" si="31"/>
        <v/>
      </c>
      <c r="S703" s="20" t="str">
        <f>IF(AND(Q703&gt;0,R703&gt;0),IF($F703="F",IF(SUM($Q703,$R703)&lt;=35,1.33*($Q703+$R703)-0.013*POWER(($Q703+$R703),2)-2.5,0.546*($Q703+$R703)+9.7),1.21*($Q703+$R703)-0.008*POWER(($Q703+$R703),2)-VLOOKUP($G703,Ages!$A$12:$AD$19,30,0)),"")</f>
        <v/>
      </c>
      <c r="AC703" s="18"/>
      <c r="AD703" s="17"/>
      <c r="AK703" s="17"/>
      <c r="AL703" s="17"/>
      <c r="AM703" s="17"/>
      <c r="AN703" s="17"/>
      <c r="AO703" s="17"/>
      <c r="AP703" s="17"/>
      <c r="AQ703" s="17"/>
      <c r="AR703" s="17"/>
      <c r="AS703" s="17"/>
      <c r="AT703" s="17"/>
      <c r="AU703" s="17"/>
      <c r="AV703" s="17"/>
      <c r="AW703" s="17"/>
      <c r="AX703" s="17"/>
      <c r="AY703" s="17"/>
      <c r="AZ703" s="17"/>
    </row>
    <row r="704" spans="10:52" x14ac:dyDescent="0.2">
      <c r="J704" s="20" t="str">
        <f t="shared" si="30"/>
        <v xml:space="preserve"> </v>
      </c>
      <c r="K704" s="19"/>
      <c r="M704" s="28" t="str">
        <f>IF($L704&gt;0,IF($F704="F",1.11*$L704+VLOOKUP($G704,Ages!$A$3:$AG$10,31,0),1.35*$L704+VLOOKUP($G704,Ages!$A$12:$AG$19,31,0)),"")</f>
        <v/>
      </c>
      <c r="P704" s="20" t="str">
        <f t="shared" si="31"/>
        <v/>
      </c>
      <c r="S704" s="20" t="str">
        <f>IF(AND(Q704&gt;0,R704&gt;0),IF($F704="F",IF(SUM($Q704,$R704)&lt;=35,1.33*($Q704+$R704)-0.013*POWER(($Q704+$R704),2)-2.5,0.546*($Q704+$R704)+9.7),1.21*($Q704+$R704)-0.008*POWER(($Q704+$R704),2)-VLOOKUP($G704,Ages!$A$12:$AD$19,30,0)),"")</f>
        <v/>
      </c>
      <c r="AC704" s="18"/>
      <c r="AD704" s="17"/>
      <c r="AK704" s="17"/>
      <c r="AL704" s="17"/>
      <c r="AM704" s="17"/>
      <c r="AN704" s="17"/>
      <c r="AO704" s="17"/>
      <c r="AP704" s="17"/>
      <c r="AQ704" s="17"/>
      <c r="AR704" s="17"/>
      <c r="AS704" s="17"/>
      <c r="AT704" s="17"/>
      <c r="AU704" s="17"/>
      <c r="AV704" s="17"/>
      <c r="AW704" s="17"/>
      <c r="AX704" s="17"/>
      <c r="AY704" s="17"/>
      <c r="AZ704" s="17"/>
    </row>
    <row r="705" spans="10:52" x14ac:dyDescent="0.2">
      <c r="J705" s="20" t="str">
        <f t="shared" si="30"/>
        <v xml:space="preserve"> </v>
      </c>
      <c r="K705" s="19"/>
      <c r="M705" s="28" t="str">
        <f>IF($L705&gt;0,IF($F705="F",1.11*$L705+VLOOKUP($G705,Ages!$A$3:$AG$10,31,0),1.35*$L705+VLOOKUP($G705,Ages!$A$12:$AG$19,31,0)),"")</f>
        <v/>
      </c>
      <c r="P705" s="20" t="str">
        <f t="shared" si="31"/>
        <v/>
      </c>
      <c r="S705" s="20" t="str">
        <f>IF(AND(Q705&gt;0,R705&gt;0),IF($F705="F",IF(SUM($Q705,$R705)&lt;=35,1.33*($Q705+$R705)-0.013*POWER(($Q705+$R705),2)-2.5,0.546*($Q705+$R705)+9.7),1.21*($Q705+$R705)-0.008*POWER(($Q705+$R705),2)-VLOOKUP($G705,Ages!$A$12:$AD$19,30,0)),"")</f>
        <v/>
      </c>
      <c r="AC705" s="18"/>
      <c r="AD705" s="17"/>
      <c r="AK705" s="17"/>
      <c r="AL705" s="17"/>
      <c r="AM705" s="17"/>
      <c r="AN705" s="17"/>
      <c r="AO705" s="17"/>
      <c r="AP705" s="17"/>
      <c r="AQ705" s="17"/>
      <c r="AR705" s="17"/>
      <c r="AS705" s="17"/>
      <c r="AT705" s="17"/>
      <c r="AU705" s="17"/>
      <c r="AV705" s="17"/>
      <c r="AW705" s="17"/>
      <c r="AX705" s="17"/>
      <c r="AY705" s="17"/>
      <c r="AZ705" s="17"/>
    </row>
    <row r="706" spans="10:52" x14ac:dyDescent="0.2">
      <c r="J706" s="20" t="str">
        <f t="shared" si="30"/>
        <v xml:space="preserve"> </v>
      </c>
      <c r="K706" s="19"/>
      <c r="M706" s="28" t="str">
        <f>IF($L706&gt;0,IF($F706="F",1.11*$L706+VLOOKUP($G706,Ages!$A$3:$AG$10,31,0),1.35*$L706+VLOOKUP($G706,Ages!$A$12:$AG$19,31,0)),"")</f>
        <v/>
      </c>
      <c r="P706" s="20" t="str">
        <f t="shared" si="31"/>
        <v/>
      </c>
      <c r="S706" s="20" t="str">
        <f>IF(AND(Q706&gt;0,R706&gt;0),IF($F706="F",IF(SUM($Q706,$R706)&lt;=35,1.33*($Q706+$R706)-0.013*POWER(($Q706+$R706),2)-2.5,0.546*($Q706+$R706)+9.7),1.21*($Q706+$R706)-0.008*POWER(($Q706+$R706),2)-VLOOKUP($G706,Ages!$A$12:$AD$19,30,0)),"")</f>
        <v/>
      </c>
      <c r="AC706" s="18"/>
      <c r="AD706" s="17"/>
      <c r="AK706" s="17"/>
      <c r="AL706" s="17"/>
      <c r="AM706" s="17"/>
      <c r="AN706" s="17"/>
      <c r="AO706" s="17"/>
      <c r="AP706" s="17"/>
      <c r="AQ706" s="17"/>
      <c r="AR706" s="17"/>
      <c r="AS706" s="17"/>
      <c r="AT706" s="17"/>
      <c r="AU706" s="17"/>
      <c r="AV706" s="17"/>
      <c r="AW706" s="17"/>
      <c r="AX706" s="17"/>
      <c r="AY706" s="17"/>
      <c r="AZ706" s="17"/>
    </row>
    <row r="707" spans="10:52" x14ac:dyDescent="0.2">
      <c r="J707" s="20" t="str">
        <f t="shared" si="30"/>
        <v xml:space="preserve"> </v>
      </c>
      <c r="K707" s="19"/>
      <c r="M707" s="28" t="str">
        <f>IF($L707&gt;0,IF($F707="F",1.11*$L707+VLOOKUP($G707,Ages!$A$3:$AG$10,31,0),1.35*$L707+VLOOKUP($G707,Ages!$A$12:$AG$19,31,0)),"")</f>
        <v/>
      </c>
      <c r="P707" s="20" t="str">
        <f t="shared" si="31"/>
        <v/>
      </c>
      <c r="S707" s="20" t="str">
        <f>IF(AND(Q707&gt;0,R707&gt;0),IF($F707="F",IF(SUM($Q707,$R707)&lt;=35,1.33*($Q707+$R707)-0.013*POWER(($Q707+$R707),2)-2.5,0.546*($Q707+$R707)+9.7),1.21*($Q707+$R707)-0.008*POWER(($Q707+$R707),2)-VLOOKUP($G707,Ages!$A$12:$AD$19,30,0)),"")</f>
        <v/>
      </c>
      <c r="AC707" s="18"/>
      <c r="AD707" s="17"/>
      <c r="AK707" s="17"/>
      <c r="AL707" s="17"/>
      <c r="AM707" s="17"/>
      <c r="AN707" s="17"/>
      <c r="AO707" s="17"/>
      <c r="AP707" s="17"/>
      <c r="AQ707" s="17"/>
      <c r="AR707" s="17"/>
      <c r="AS707" s="17"/>
      <c r="AT707" s="17"/>
      <c r="AU707" s="17"/>
      <c r="AV707" s="17"/>
      <c r="AW707" s="17"/>
      <c r="AX707" s="17"/>
      <c r="AY707" s="17"/>
      <c r="AZ707" s="17"/>
    </row>
    <row r="708" spans="10:52" x14ac:dyDescent="0.2">
      <c r="J708" s="20" t="str">
        <f t="shared" si="30"/>
        <v xml:space="preserve"> </v>
      </c>
      <c r="K708" s="19"/>
      <c r="M708" s="28" t="str">
        <f>IF($L708&gt;0,IF($F708="F",1.11*$L708+VLOOKUP($G708,Ages!$A$3:$AG$10,31,0),1.35*$L708+VLOOKUP($G708,Ages!$A$12:$AG$19,31,0)),"")</f>
        <v/>
      </c>
      <c r="P708" s="20" t="str">
        <f t="shared" si="31"/>
        <v/>
      </c>
      <c r="S708" s="20" t="str">
        <f>IF(AND(Q708&gt;0,R708&gt;0),IF($F708="F",IF(SUM($Q708,$R708)&lt;=35,1.33*($Q708+$R708)-0.013*POWER(($Q708+$R708),2)-2.5,0.546*($Q708+$R708)+9.7),1.21*($Q708+$R708)-0.008*POWER(($Q708+$R708),2)-VLOOKUP($G708,Ages!$A$12:$AD$19,30,0)),"")</f>
        <v/>
      </c>
      <c r="AC708" s="18"/>
      <c r="AD708" s="17"/>
      <c r="AK708" s="17"/>
      <c r="AL708" s="17"/>
      <c r="AM708" s="17"/>
      <c r="AN708" s="17"/>
      <c r="AO708" s="17"/>
      <c r="AP708" s="17"/>
      <c r="AQ708" s="17"/>
      <c r="AR708" s="17"/>
      <c r="AS708" s="17"/>
      <c r="AT708" s="17"/>
      <c r="AU708" s="17"/>
      <c r="AV708" s="17"/>
      <c r="AW708" s="17"/>
      <c r="AX708" s="17"/>
      <c r="AY708" s="17"/>
      <c r="AZ708" s="17"/>
    </row>
    <row r="709" spans="10:52" x14ac:dyDescent="0.2">
      <c r="J709" s="20" t="str">
        <f t="shared" si="30"/>
        <v xml:space="preserve"> </v>
      </c>
      <c r="K709" s="19"/>
      <c r="M709" s="28" t="str">
        <f>IF($L709&gt;0,IF($F709="F",1.11*$L709+VLOOKUP($G709,Ages!$A$3:$AG$10,31,0),1.35*$L709+VLOOKUP($G709,Ages!$A$12:$AG$19,31,0)),"")</f>
        <v/>
      </c>
      <c r="P709" s="20" t="str">
        <f t="shared" si="31"/>
        <v/>
      </c>
      <c r="S709" s="20" t="str">
        <f>IF(AND(Q709&gt;0,R709&gt;0),IF($F709="F",IF(SUM($Q709,$R709)&lt;=35,1.33*($Q709+$R709)-0.013*POWER(($Q709+$R709),2)-2.5,0.546*($Q709+$R709)+9.7),1.21*($Q709+$R709)-0.008*POWER(($Q709+$R709),2)-VLOOKUP($G709,Ages!$A$12:$AD$19,30,0)),"")</f>
        <v/>
      </c>
      <c r="AC709" s="18"/>
      <c r="AD709" s="17"/>
      <c r="AK709" s="17"/>
      <c r="AL709" s="17"/>
      <c r="AM709" s="17"/>
      <c r="AN709" s="17"/>
      <c r="AO709" s="17"/>
      <c r="AP709" s="17"/>
      <c r="AQ709" s="17"/>
      <c r="AR709" s="17"/>
      <c r="AS709" s="17"/>
      <c r="AT709" s="17"/>
      <c r="AU709" s="17"/>
      <c r="AV709" s="17"/>
      <c r="AW709" s="17"/>
      <c r="AX709" s="17"/>
      <c r="AY709" s="17"/>
      <c r="AZ709" s="17"/>
    </row>
    <row r="710" spans="10:52" x14ac:dyDescent="0.2">
      <c r="J710" s="20" t="str">
        <f t="shared" si="30"/>
        <v xml:space="preserve"> </v>
      </c>
      <c r="K710" s="19"/>
      <c r="M710" s="28" t="str">
        <f>IF($L710&gt;0,IF($F710="F",1.11*$L710+VLOOKUP($G710,Ages!$A$3:$AG$10,31,0),1.35*$L710+VLOOKUP($G710,Ages!$A$12:$AG$19,31,0)),"")</f>
        <v/>
      </c>
      <c r="P710" s="20" t="str">
        <f t="shared" si="31"/>
        <v/>
      </c>
      <c r="S710" s="20" t="str">
        <f>IF(AND(Q710&gt;0,R710&gt;0),IF($F710="F",IF(SUM($Q710,$R710)&lt;=35,1.33*($Q710+$R710)-0.013*POWER(($Q710+$R710),2)-2.5,0.546*($Q710+$R710)+9.7),1.21*($Q710+$R710)-0.008*POWER(($Q710+$R710),2)-VLOOKUP($G710,Ages!$A$12:$AD$19,30,0)),"")</f>
        <v/>
      </c>
      <c r="AC710" s="18"/>
      <c r="AD710" s="17"/>
      <c r="AK710" s="17"/>
      <c r="AL710" s="17"/>
      <c r="AM710" s="17"/>
      <c r="AN710" s="17"/>
      <c r="AO710" s="17"/>
      <c r="AP710" s="17"/>
      <c r="AQ710" s="17"/>
      <c r="AR710" s="17"/>
      <c r="AS710" s="17"/>
      <c r="AT710" s="17"/>
      <c r="AU710" s="17"/>
      <c r="AV710" s="17"/>
      <c r="AW710" s="17"/>
      <c r="AX710" s="17"/>
      <c r="AY710" s="17"/>
      <c r="AZ710" s="17"/>
    </row>
    <row r="711" spans="10:52" x14ac:dyDescent="0.2">
      <c r="J711" s="20" t="str">
        <f t="shared" ref="J711:J774" si="33">IF(AND(H711&gt;0,I711&gt;0),(I711/(H711*H711))*703, " ")</f>
        <v xml:space="preserve"> </v>
      </c>
      <c r="K711" s="19"/>
      <c r="M711" s="28" t="str">
        <f>IF($L711&gt;0,IF($F711="F",1.11*$L711+VLOOKUP($G711,Ages!$A$3:$AG$10,31,0),1.35*$L711+VLOOKUP($G711,Ages!$A$12:$AG$19,31,0)),"")</f>
        <v/>
      </c>
      <c r="P711" s="20" t="str">
        <f t="shared" ref="P711:P774" si="34">IF(AND(N711&gt;0,O711&gt;0),IF($F711="F",0.61*($N711+$O711)+5,0.735*($N711+$O711)+1),"")</f>
        <v/>
      </c>
      <c r="S711" s="20" t="str">
        <f>IF(AND(Q711&gt;0,R711&gt;0),IF($F711="F",IF(SUM($Q711,$R711)&lt;=35,1.33*($Q711+$R711)-0.013*POWER(($Q711+$R711),2)-2.5,0.546*($Q711+$R711)+9.7),1.21*($Q711+$R711)-0.008*POWER(($Q711+$R711),2)-VLOOKUP($G711,Ages!$A$12:$AD$19,30,0)),"")</f>
        <v/>
      </c>
      <c r="AC711" s="18"/>
      <c r="AD711" s="17"/>
      <c r="AK711" s="17"/>
      <c r="AL711" s="17"/>
      <c r="AM711" s="17"/>
      <c r="AN711" s="17"/>
      <c r="AO711" s="17"/>
      <c r="AP711" s="17"/>
      <c r="AQ711" s="17"/>
      <c r="AR711" s="17"/>
      <c r="AS711" s="17"/>
      <c r="AT711" s="17"/>
      <c r="AU711" s="17"/>
      <c r="AV711" s="17"/>
      <c r="AW711" s="17"/>
      <c r="AX711" s="17"/>
      <c r="AY711" s="17"/>
      <c r="AZ711" s="17"/>
    </row>
    <row r="712" spans="10:52" x14ac:dyDescent="0.2">
      <c r="J712" s="20" t="str">
        <f t="shared" si="33"/>
        <v xml:space="preserve"> </v>
      </c>
      <c r="K712" s="19"/>
      <c r="M712" s="28" t="str">
        <f>IF($L712&gt;0,IF($F712="F",1.11*$L712+VLOOKUP($G712,Ages!$A$3:$AG$10,31,0),1.35*$L712+VLOOKUP($G712,Ages!$A$12:$AG$19,31,0)),"")</f>
        <v/>
      </c>
      <c r="P712" s="20" t="str">
        <f t="shared" si="34"/>
        <v/>
      </c>
      <c r="S712" s="20" t="str">
        <f>IF(AND(Q712&gt;0,R712&gt;0),IF($F712="F",IF(SUM($Q712,$R712)&lt;=35,1.33*($Q712+$R712)-0.013*POWER(($Q712+$R712),2)-2.5,0.546*($Q712+$R712)+9.7),1.21*($Q712+$R712)-0.008*POWER(($Q712+$R712),2)-VLOOKUP($G712,Ages!$A$12:$AD$19,30,0)),"")</f>
        <v/>
      </c>
      <c r="AC712" s="18"/>
      <c r="AD712" s="17"/>
      <c r="AK712" s="17"/>
      <c r="AL712" s="17"/>
      <c r="AM712" s="17"/>
      <c r="AN712" s="17"/>
      <c r="AO712" s="17"/>
      <c r="AP712" s="17"/>
      <c r="AQ712" s="17"/>
      <c r="AR712" s="17"/>
      <c r="AS712" s="17"/>
      <c r="AT712" s="17"/>
      <c r="AU712" s="17"/>
      <c r="AV712" s="17"/>
      <c r="AW712" s="17"/>
      <c r="AX712" s="17"/>
      <c r="AY712" s="17"/>
      <c r="AZ712" s="17"/>
    </row>
    <row r="713" spans="10:52" x14ac:dyDescent="0.2">
      <c r="J713" s="20" t="str">
        <f t="shared" si="33"/>
        <v xml:space="preserve"> </v>
      </c>
      <c r="K713" s="19"/>
      <c r="M713" s="28" t="str">
        <f>IF($L713&gt;0,IF($F713="F",1.11*$L713+VLOOKUP($G713,Ages!$A$3:$AG$10,31,0),1.35*$L713+VLOOKUP($G713,Ages!$A$12:$AG$19,31,0)),"")</f>
        <v/>
      </c>
      <c r="P713" s="20" t="str">
        <f t="shared" si="34"/>
        <v/>
      </c>
      <c r="S713" s="20" t="str">
        <f>IF(AND(Q713&gt;0,R713&gt;0),IF($F713="F",IF(SUM($Q713,$R713)&lt;=35,1.33*($Q713+$R713)-0.013*POWER(($Q713+$R713),2)-2.5,0.546*($Q713+$R713)+9.7),1.21*($Q713+$R713)-0.008*POWER(($Q713+$R713),2)-VLOOKUP($G713,Ages!$A$12:$AD$19,30,0)),"")</f>
        <v/>
      </c>
      <c r="AC713" s="18"/>
      <c r="AD713" s="17"/>
      <c r="AK713" s="17"/>
      <c r="AL713" s="17"/>
      <c r="AM713" s="17"/>
      <c r="AN713" s="17"/>
      <c r="AO713" s="17"/>
      <c r="AP713" s="17"/>
      <c r="AQ713" s="17"/>
      <c r="AR713" s="17"/>
      <c r="AS713" s="17"/>
      <c r="AT713" s="17"/>
      <c r="AU713" s="17"/>
      <c r="AV713" s="17"/>
      <c r="AW713" s="17"/>
      <c r="AX713" s="17"/>
      <c r="AY713" s="17"/>
      <c r="AZ713" s="17"/>
    </row>
    <row r="714" spans="10:52" x14ac:dyDescent="0.2">
      <c r="J714" s="20" t="str">
        <f t="shared" si="33"/>
        <v xml:space="preserve"> </v>
      </c>
      <c r="K714" s="19"/>
      <c r="M714" s="28" t="str">
        <f>IF($L714&gt;0,IF($F714="F",1.11*$L714+VLOOKUP($G714,Ages!$A$3:$AG$10,31,0),1.35*$L714+VLOOKUP($G714,Ages!$A$12:$AG$19,31,0)),"")</f>
        <v/>
      </c>
      <c r="P714" s="20" t="str">
        <f t="shared" si="34"/>
        <v/>
      </c>
      <c r="S714" s="20" t="str">
        <f>IF(AND(Q714&gt;0,R714&gt;0),IF($F714="F",IF(SUM($Q714,$R714)&lt;=35,1.33*($Q714+$R714)-0.013*POWER(($Q714+$R714),2)-2.5,0.546*($Q714+$R714)+9.7),1.21*($Q714+$R714)-0.008*POWER(($Q714+$R714),2)-VLOOKUP($G714,Ages!$A$12:$AD$19,30,0)),"")</f>
        <v/>
      </c>
      <c r="AC714" s="18"/>
      <c r="AD714" s="17"/>
      <c r="AK714" s="17"/>
      <c r="AL714" s="17"/>
      <c r="AM714" s="17"/>
      <c r="AN714" s="17"/>
      <c r="AO714" s="17"/>
      <c r="AP714" s="17"/>
      <c r="AQ714" s="17"/>
      <c r="AR714" s="17"/>
      <c r="AS714" s="17"/>
      <c r="AT714" s="17"/>
      <c r="AU714" s="17"/>
      <c r="AV714" s="17"/>
      <c r="AW714" s="17"/>
      <c r="AX714" s="17"/>
      <c r="AY714" s="17"/>
      <c r="AZ714" s="17"/>
    </row>
    <row r="715" spans="10:52" x14ac:dyDescent="0.2">
      <c r="J715" s="20" t="str">
        <f t="shared" si="33"/>
        <v xml:space="preserve"> </v>
      </c>
      <c r="K715" s="19"/>
      <c r="M715" s="28" t="str">
        <f>IF($L715&gt;0,IF($F715="F",1.11*$L715+VLOOKUP($G715,Ages!$A$3:$AG$10,31,0),1.35*$L715+VLOOKUP($G715,Ages!$A$12:$AG$19,31,0)),"")</f>
        <v/>
      </c>
      <c r="P715" s="20" t="str">
        <f t="shared" si="34"/>
        <v/>
      </c>
      <c r="S715" s="20" t="str">
        <f>IF(AND(Q715&gt;0,R715&gt;0),IF($F715="F",IF(SUM($Q715,$R715)&lt;=35,1.33*($Q715+$R715)-0.013*POWER(($Q715+$R715),2)-2.5,0.546*($Q715+$R715)+9.7),1.21*($Q715+$R715)-0.008*POWER(($Q715+$R715),2)-VLOOKUP($G715,Ages!$A$12:$AD$19,30,0)),"")</f>
        <v/>
      </c>
      <c r="AC715" s="18"/>
      <c r="AD715" s="17"/>
      <c r="AK715" s="17"/>
      <c r="AL715" s="17"/>
      <c r="AM715" s="17"/>
      <c r="AN715" s="17"/>
      <c r="AO715" s="17"/>
      <c r="AP715" s="17"/>
      <c r="AQ715" s="17"/>
      <c r="AR715" s="17"/>
      <c r="AS715" s="17"/>
      <c r="AT715" s="17"/>
      <c r="AU715" s="17"/>
      <c r="AV715" s="17"/>
      <c r="AW715" s="17"/>
      <c r="AX715" s="17"/>
      <c r="AY715" s="17"/>
      <c r="AZ715" s="17"/>
    </row>
    <row r="716" spans="10:52" x14ac:dyDescent="0.2">
      <c r="J716" s="20" t="str">
        <f t="shared" si="33"/>
        <v xml:space="preserve"> </v>
      </c>
      <c r="K716" s="19"/>
      <c r="M716" s="28" t="str">
        <f>IF($L716&gt;0,IF($F716="F",1.11*$L716+VLOOKUP($G716,Ages!$A$3:$AG$10,31,0),1.35*$L716+VLOOKUP($G716,Ages!$A$12:$AG$19,31,0)),"")</f>
        <v/>
      </c>
      <c r="P716" s="20" t="str">
        <f t="shared" si="34"/>
        <v/>
      </c>
      <c r="S716" s="20" t="str">
        <f>IF(AND(Q716&gt;0,R716&gt;0),IF($F716="F",IF(SUM($Q716,$R716)&lt;=35,1.33*($Q716+$R716)-0.013*POWER(($Q716+$R716),2)-2.5,0.546*($Q716+$R716)+9.7),1.21*($Q716+$R716)-0.008*POWER(($Q716+$R716),2)-VLOOKUP($G716,Ages!$A$12:$AD$19,30,0)),"")</f>
        <v/>
      </c>
      <c r="AC716" s="18"/>
      <c r="AD716" s="17"/>
      <c r="AK716" s="17"/>
      <c r="AL716" s="17"/>
      <c r="AM716" s="17"/>
      <c r="AN716" s="17"/>
      <c r="AO716" s="17"/>
      <c r="AP716" s="17"/>
      <c r="AQ716" s="17"/>
      <c r="AR716" s="17"/>
      <c r="AS716" s="17"/>
      <c r="AT716" s="17"/>
      <c r="AU716" s="17"/>
      <c r="AV716" s="17"/>
      <c r="AW716" s="17"/>
      <c r="AX716" s="17"/>
      <c r="AY716" s="17"/>
      <c r="AZ716" s="17"/>
    </row>
    <row r="717" spans="10:52" x14ac:dyDescent="0.2">
      <c r="J717" s="20" t="str">
        <f t="shared" si="33"/>
        <v xml:space="preserve"> </v>
      </c>
      <c r="K717" s="19"/>
      <c r="M717" s="28" t="str">
        <f>IF($L717&gt;0,IF($F717="F",1.11*$L717+VLOOKUP($G717,Ages!$A$3:$AG$10,31,0),1.35*$L717+VLOOKUP($G717,Ages!$A$12:$AG$19,31,0)),"")</f>
        <v/>
      </c>
      <c r="P717" s="20" t="str">
        <f t="shared" si="34"/>
        <v/>
      </c>
      <c r="S717" s="20" t="str">
        <f>IF(AND(Q717&gt;0,R717&gt;0),IF($F717="F",IF(SUM($Q717,$R717)&lt;=35,1.33*($Q717+$R717)-0.013*POWER(($Q717+$R717),2)-2.5,0.546*($Q717+$R717)+9.7),1.21*($Q717+$R717)-0.008*POWER(($Q717+$R717),2)-VLOOKUP($G717,Ages!$A$12:$AD$19,30,0)),"")</f>
        <v/>
      </c>
      <c r="AC717" s="18"/>
      <c r="AD717" s="17"/>
      <c r="AK717" s="17"/>
      <c r="AL717" s="17"/>
      <c r="AM717" s="17"/>
      <c r="AN717" s="17"/>
      <c r="AO717" s="17"/>
      <c r="AP717" s="17"/>
      <c r="AQ717" s="17"/>
      <c r="AR717" s="17"/>
      <c r="AS717" s="17"/>
      <c r="AT717" s="17"/>
      <c r="AU717" s="17"/>
      <c r="AV717" s="17"/>
      <c r="AW717" s="17"/>
      <c r="AX717" s="17"/>
      <c r="AY717" s="17"/>
      <c r="AZ717" s="17"/>
    </row>
    <row r="718" spans="10:52" x14ac:dyDescent="0.2">
      <c r="J718" s="20" t="str">
        <f t="shared" si="33"/>
        <v xml:space="preserve"> </v>
      </c>
      <c r="K718" s="19"/>
      <c r="M718" s="28" t="str">
        <f>IF($L718&gt;0,IF($F718="F",1.11*$L718+VLOOKUP($G718,Ages!$A$3:$AG$10,31,0),1.35*$L718+VLOOKUP($G718,Ages!$A$12:$AG$19,31,0)),"")</f>
        <v/>
      </c>
      <c r="P718" s="20" t="str">
        <f t="shared" si="34"/>
        <v/>
      </c>
      <c r="AC718" s="18"/>
      <c r="AD718" s="17"/>
      <c r="AK718" s="17"/>
      <c r="AL718" s="17"/>
      <c r="AM718" s="17"/>
      <c r="AN718" s="17"/>
      <c r="AO718" s="17"/>
      <c r="AP718" s="17"/>
      <c r="AQ718" s="17"/>
      <c r="AR718" s="17"/>
      <c r="AS718" s="17"/>
      <c r="AT718" s="17"/>
      <c r="AU718" s="17"/>
      <c r="AV718" s="17"/>
      <c r="AW718" s="17"/>
      <c r="AX718" s="17"/>
      <c r="AY718" s="17"/>
      <c r="AZ718" s="17"/>
    </row>
    <row r="719" spans="10:52" x14ac:dyDescent="0.2">
      <c r="J719" s="20" t="str">
        <f t="shared" si="33"/>
        <v xml:space="preserve"> </v>
      </c>
      <c r="K719" s="19"/>
      <c r="M719" s="28" t="str">
        <f>IF($L719&gt;0,IF($F719="F",1.11*$L719+VLOOKUP($G719,Ages!$A$3:$AG$10,31,0),1.35*$L719+VLOOKUP($G719,Ages!$A$12:$AG$19,31,0)),"")</f>
        <v/>
      </c>
      <c r="P719" s="20" t="str">
        <f t="shared" si="34"/>
        <v/>
      </c>
      <c r="AC719" s="18"/>
      <c r="AD719" s="17"/>
      <c r="AK719" s="17"/>
      <c r="AL719" s="17"/>
      <c r="AM719" s="17"/>
      <c r="AN719" s="17"/>
      <c r="AO719" s="17"/>
      <c r="AP719" s="17"/>
      <c r="AQ719" s="17"/>
      <c r="AR719" s="17"/>
      <c r="AS719" s="17"/>
      <c r="AT719" s="17"/>
      <c r="AU719" s="17"/>
      <c r="AV719" s="17"/>
      <c r="AW719" s="17"/>
      <c r="AX719" s="17"/>
      <c r="AY719" s="17"/>
      <c r="AZ719" s="17"/>
    </row>
    <row r="720" spans="10:52" x14ac:dyDescent="0.2">
      <c r="J720" s="20" t="str">
        <f t="shared" si="33"/>
        <v xml:space="preserve"> </v>
      </c>
      <c r="K720" s="19"/>
      <c r="M720" s="28" t="str">
        <f>IF($L720&gt;0,IF($F720="F",1.11*$L720+VLOOKUP($G720,Ages!$A$3:$AG$10,31,0),1.35*$L720+VLOOKUP($G720,Ages!$A$12:$AG$19,31,0)),"")</f>
        <v/>
      </c>
      <c r="P720" s="20" t="str">
        <f t="shared" si="34"/>
        <v/>
      </c>
      <c r="AC720" s="18"/>
      <c r="AD720" s="17"/>
      <c r="AK720" s="17"/>
      <c r="AL720" s="17"/>
      <c r="AM720" s="17"/>
      <c r="AN720" s="17"/>
      <c r="AO720" s="17"/>
      <c r="AP720" s="17"/>
      <c r="AQ720" s="17"/>
      <c r="AR720" s="17"/>
      <c r="AS720" s="17"/>
      <c r="AT720" s="17"/>
      <c r="AU720" s="17"/>
      <c r="AV720" s="17"/>
      <c r="AW720" s="17"/>
      <c r="AX720" s="17"/>
      <c r="AY720" s="17"/>
      <c r="AZ720" s="17"/>
    </row>
    <row r="721" spans="10:52" x14ac:dyDescent="0.2">
      <c r="J721" s="20" t="str">
        <f t="shared" si="33"/>
        <v xml:space="preserve"> </v>
      </c>
      <c r="K721" s="19"/>
      <c r="M721" s="28" t="str">
        <f>IF($L721&gt;0,IF($F721="F",1.11*$L721+VLOOKUP($G721,Ages!$A$3:$AG$10,31,0),1.35*$L721+VLOOKUP($G721,Ages!$A$12:$AG$19,31,0)),"")</f>
        <v/>
      </c>
      <c r="P721" s="20" t="str">
        <f t="shared" si="34"/>
        <v/>
      </c>
      <c r="AC721" s="18"/>
      <c r="AD721" s="17"/>
      <c r="AK721" s="17"/>
      <c r="AL721" s="17"/>
      <c r="AM721" s="17"/>
      <c r="AN721" s="17"/>
      <c r="AO721" s="17"/>
      <c r="AP721" s="17"/>
      <c r="AQ721" s="17"/>
      <c r="AR721" s="17"/>
      <c r="AS721" s="17"/>
      <c r="AT721" s="17"/>
      <c r="AU721" s="17"/>
      <c r="AV721" s="17"/>
      <c r="AW721" s="17"/>
      <c r="AX721" s="17"/>
      <c r="AY721" s="17"/>
      <c r="AZ721" s="17"/>
    </row>
    <row r="722" spans="10:52" x14ac:dyDescent="0.2">
      <c r="J722" s="20" t="str">
        <f t="shared" si="33"/>
        <v xml:space="preserve"> </v>
      </c>
      <c r="K722" s="19"/>
      <c r="M722" s="28" t="str">
        <f>IF($L722&gt;0,IF($F722="F",1.11*$L722+VLOOKUP($G722,Ages!$A$3:$AG$10,31,0),1.35*$L722+VLOOKUP($G722,Ages!$A$12:$AG$19,31,0)),"")</f>
        <v/>
      </c>
      <c r="P722" s="20" t="str">
        <f t="shared" si="34"/>
        <v/>
      </c>
      <c r="AC722" s="18"/>
      <c r="AD722" s="17"/>
      <c r="AK722" s="17"/>
      <c r="AL722" s="17"/>
      <c r="AM722" s="17"/>
      <c r="AN722" s="17"/>
      <c r="AO722" s="17"/>
      <c r="AP722" s="17"/>
      <c r="AQ722" s="17"/>
      <c r="AR722" s="17"/>
      <c r="AS722" s="17"/>
      <c r="AT722" s="17"/>
      <c r="AU722" s="17"/>
      <c r="AV722" s="17"/>
      <c r="AW722" s="17"/>
      <c r="AX722" s="17"/>
      <c r="AY722" s="17"/>
      <c r="AZ722" s="17"/>
    </row>
    <row r="723" spans="10:52" x14ac:dyDescent="0.2">
      <c r="J723" s="20" t="str">
        <f t="shared" si="33"/>
        <v xml:space="preserve"> </v>
      </c>
      <c r="K723" s="19"/>
      <c r="M723" s="28" t="str">
        <f>IF($L723&gt;0,IF($F723="F",1.11*$L723+VLOOKUP($G723,Ages!$A$3:$AG$10,31,0),1.35*$L723+VLOOKUP($G723,Ages!$A$12:$AG$19,31,0)),"")</f>
        <v/>
      </c>
      <c r="P723" s="20" t="str">
        <f t="shared" si="34"/>
        <v/>
      </c>
      <c r="AC723" s="18"/>
      <c r="AD723" s="17"/>
      <c r="AK723" s="17"/>
      <c r="AL723" s="17"/>
      <c r="AM723" s="17"/>
      <c r="AN723" s="17"/>
      <c r="AO723" s="17"/>
      <c r="AP723" s="17"/>
      <c r="AQ723" s="17"/>
      <c r="AR723" s="17"/>
      <c r="AS723" s="17"/>
      <c r="AT723" s="17"/>
      <c r="AU723" s="17"/>
      <c r="AV723" s="17"/>
      <c r="AW723" s="17"/>
      <c r="AX723" s="17"/>
      <c r="AY723" s="17"/>
      <c r="AZ723" s="17"/>
    </row>
    <row r="724" spans="10:52" x14ac:dyDescent="0.2">
      <c r="J724" s="20" t="str">
        <f t="shared" si="33"/>
        <v xml:space="preserve"> </v>
      </c>
      <c r="K724" s="19"/>
      <c r="M724" s="28" t="str">
        <f>IF($L724&gt;0,IF($F724="F",1.11*$L724+VLOOKUP($G724,Ages!$A$3:$AG$10,31,0),1.35*$L724+VLOOKUP($G724,Ages!$A$12:$AG$19,31,0)),"")</f>
        <v/>
      </c>
      <c r="P724" s="20" t="str">
        <f t="shared" si="34"/>
        <v/>
      </c>
      <c r="AC724" s="18"/>
      <c r="AD724" s="17"/>
      <c r="AK724" s="17"/>
      <c r="AL724" s="17"/>
      <c r="AM724" s="17"/>
      <c r="AN724" s="17"/>
      <c r="AO724" s="17"/>
      <c r="AP724" s="17"/>
      <c r="AQ724" s="17"/>
      <c r="AR724" s="17"/>
      <c r="AS724" s="17"/>
      <c r="AT724" s="17"/>
      <c r="AU724" s="17"/>
      <c r="AV724" s="17"/>
      <c r="AW724" s="17"/>
      <c r="AX724" s="17"/>
      <c r="AY724" s="17"/>
      <c r="AZ724" s="17"/>
    </row>
    <row r="725" spans="10:52" x14ac:dyDescent="0.2">
      <c r="J725" s="20" t="str">
        <f t="shared" si="33"/>
        <v xml:space="preserve"> </v>
      </c>
      <c r="K725" s="19"/>
      <c r="M725" s="28" t="str">
        <f>IF($L725&gt;0,IF($F725="F",1.11*$L725+VLOOKUP($G725,Ages!$A$3:$AG$10,31,0),1.35*$L725+VLOOKUP($G725,Ages!$A$12:$AG$19,31,0)),"")</f>
        <v/>
      </c>
      <c r="P725" s="20" t="str">
        <f t="shared" si="34"/>
        <v/>
      </c>
      <c r="AC725" s="18"/>
      <c r="AD725" s="17"/>
      <c r="AK725" s="17"/>
      <c r="AL725" s="17"/>
      <c r="AM725" s="17"/>
      <c r="AN725" s="17"/>
      <c r="AO725" s="17"/>
      <c r="AP725" s="17"/>
      <c r="AQ725" s="17"/>
      <c r="AR725" s="17"/>
      <c r="AS725" s="17"/>
      <c r="AT725" s="17"/>
      <c r="AU725" s="17"/>
      <c r="AV725" s="17"/>
      <c r="AW725" s="17"/>
      <c r="AX725" s="17"/>
      <c r="AY725" s="17"/>
      <c r="AZ725" s="17"/>
    </row>
    <row r="726" spans="10:52" x14ac:dyDescent="0.2">
      <c r="J726" s="20" t="str">
        <f t="shared" si="33"/>
        <v xml:space="preserve"> </v>
      </c>
      <c r="K726" s="19"/>
      <c r="M726" s="28" t="str">
        <f>IF($L726&gt;0,IF($F726="F",1.11*$L726+VLOOKUP($G726,Ages!$A$3:$AG$10,31,0),1.35*$L726+VLOOKUP($G726,Ages!$A$12:$AG$19,31,0)),"")</f>
        <v/>
      </c>
      <c r="P726" s="20" t="str">
        <f t="shared" si="34"/>
        <v/>
      </c>
      <c r="AC726" s="18"/>
      <c r="AD726" s="17"/>
      <c r="AK726" s="17"/>
      <c r="AL726" s="17"/>
      <c r="AM726" s="17"/>
      <c r="AN726" s="17"/>
      <c r="AO726" s="17"/>
      <c r="AP726" s="17"/>
      <c r="AQ726" s="17"/>
      <c r="AR726" s="17"/>
      <c r="AS726" s="17"/>
      <c r="AT726" s="17"/>
      <c r="AU726" s="17"/>
      <c r="AV726" s="17"/>
      <c r="AW726" s="17"/>
      <c r="AX726" s="17"/>
      <c r="AY726" s="17"/>
      <c r="AZ726" s="17"/>
    </row>
    <row r="727" spans="10:52" x14ac:dyDescent="0.2">
      <c r="J727" s="20" t="str">
        <f t="shared" si="33"/>
        <v xml:space="preserve"> </v>
      </c>
      <c r="K727" s="19"/>
      <c r="M727" s="28" t="str">
        <f>IF($L727&gt;0,IF($F727="F",1.11*$L727+VLOOKUP($G727,Ages!$A$3:$AG$10,31,0),1.35*$L727+VLOOKUP($G727,Ages!$A$12:$AG$19,31,0)),"")</f>
        <v/>
      </c>
      <c r="P727" s="20" t="str">
        <f t="shared" si="34"/>
        <v/>
      </c>
      <c r="AC727" s="18"/>
      <c r="AD727" s="17"/>
      <c r="AK727" s="17"/>
      <c r="AL727" s="17"/>
      <c r="AM727" s="17"/>
      <c r="AN727" s="17"/>
      <c r="AO727" s="17"/>
      <c r="AP727" s="17"/>
      <c r="AQ727" s="17"/>
      <c r="AR727" s="17"/>
      <c r="AS727" s="17"/>
      <c r="AT727" s="17"/>
      <c r="AU727" s="17"/>
      <c r="AV727" s="17"/>
      <c r="AW727" s="17"/>
      <c r="AX727" s="17"/>
      <c r="AY727" s="17"/>
      <c r="AZ727" s="17"/>
    </row>
    <row r="728" spans="10:52" x14ac:dyDescent="0.2">
      <c r="J728" s="20" t="str">
        <f t="shared" si="33"/>
        <v xml:space="preserve"> </v>
      </c>
      <c r="K728" s="19"/>
      <c r="M728" s="28" t="str">
        <f>IF($L728&gt;0,IF($F728="F",1.11*$L728+VLOOKUP($G728,Ages!$A$3:$AG$10,31,0),1.35*$L728+VLOOKUP($G728,Ages!$A$12:$AG$19,31,0)),"")</f>
        <v/>
      </c>
      <c r="P728" s="20" t="str">
        <f t="shared" si="34"/>
        <v/>
      </c>
      <c r="AC728" s="18"/>
      <c r="AD728" s="17"/>
      <c r="AK728" s="17"/>
      <c r="AL728" s="17"/>
      <c r="AM728" s="17"/>
      <c r="AN728" s="17"/>
      <c r="AO728" s="17"/>
      <c r="AP728" s="17"/>
      <c r="AQ728" s="17"/>
      <c r="AR728" s="17"/>
      <c r="AS728" s="17"/>
      <c r="AT728" s="17"/>
      <c r="AU728" s="17"/>
      <c r="AV728" s="17"/>
      <c r="AW728" s="17"/>
      <c r="AX728" s="17"/>
      <c r="AY728" s="17"/>
      <c r="AZ728" s="17"/>
    </row>
    <row r="729" spans="10:52" x14ac:dyDescent="0.2">
      <c r="J729" s="20" t="str">
        <f t="shared" si="33"/>
        <v xml:space="preserve"> </v>
      </c>
      <c r="K729" s="19"/>
      <c r="M729" s="28" t="str">
        <f>IF($L729&gt;0,IF($F729="F",1.11*$L729+VLOOKUP($G729,Ages!$A$3:$AG$10,31,0),1.35*$L729+VLOOKUP($G729,Ages!$A$12:$AG$19,31,0)),"")</f>
        <v/>
      </c>
      <c r="P729" s="20" t="str">
        <f t="shared" si="34"/>
        <v/>
      </c>
      <c r="AC729" s="18"/>
      <c r="AD729" s="17"/>
      <c r="AK729" s="17"/>
      <c r="AL729" s="17"/>
      <c r="AM729" s="17"/>
      <c r="AN729" s="17"/>
      <c r="AO729" s="17"/>
      <c r="AP729" s="17"/>
      <c r="AQ729" s="17"/>
      <c r="AR729" s="17"/>
      <c r="AS729" s="17"/>
      <c r="AT729" s="17"/>
      <c r="AU729" s="17"/>
      <c r="AV729" s="17"/>
      <c r="AW729" s="17"/>
      <c r="AX729" s="17"/>
      <c r="AY729" s="17"/>
      <c r="AZ729" s="17"/>
    </row>
    <row r="730" spans="10:52" x14ac:dyDescent="0.2">
      <c r="J730" s="20" t="str">
        <f t="shared" si="33"/>
        <v xml:space="preserve"> </v>
      </c>
      <c r="K730" s="19"/>
      <c r="M730" s="28" t="str">
        <f>IF($L730&gt;0,IF($F730="F",1.11*$L730+VLOOKUP($G730,Ages!$A$3:$AG$10,31,0),1.35*$L730+VLOOKUP($G730,Ages!$A$12:$AG$19,31,0)),"")</f>
        <v/>
      </c>
      <c r="P730" s="20" t="str">
        <f t="shared" si="34"/>
        <v/>
      </c>
      <c r="AC730" s="18"/>
      <c r="AD730" s="17"/>
      <c r="AK730" s="17"/>
      <c r="AL730" s="17"/>
      <c r="AM730" s="17"/>
      <c r="AN730" s="17"/>
      <c r="AO730" s="17"/>
      <c r="AP730" s="17"/>
      <c r="AQ730" s="17"/>
      <c r="AR730" s="17"/>
      <c r="AS730" s="17"/>
      <c r="AT730" s="17"/>
      <c r="AU730" s="17"/>
      <c r="AV730" s="17"/>
      <c r="AW730" s="17"/>
      <c r="AX730" s="17"/>
      <c r="AY730" s="17"/>
      <c r="AZ730" s="17"/>
    </row>
    <row r="731" spans="10:52" x14ac:dyDescent="0.2">
      <c r="J731" s="20" t="str">
        <f t="shared" si="33"/>
        <v xml:space="preserve"> </v>
      </c>
      <c r="K731" s="19"/>
      <c r="M731" s="28" t="str">
        <f>IF($L731&gt;0,IF($F731="F",1.11*$L731+VLOOKUP($G731,Ages!$A$3:$AG$10,31,0),1.35*$L731+VLOOKUP($G731,Ages!$A$12:$AG$19,31,0)),"")</f>
        <v/>
      </c>
      <c r="P731" s="20" t="str">
        <f t="shared" si="34"/>
        <v/>
      </c>
      <c r="AC731" s="18"/>
      <c r="AD731" s="17"/>
      <c r="AK731" s="17"/>
      <c r="AL731" s="17"/>
      <c r="AM731" s="17"/>
      <c r="AN731" s="17"/>
      <c r="AO731" s="17"/>
      <c r="AP731" s="17"/>
      <c r="AQ731" s="17"/>
      <c r="AR731" s="17"/>
      <c r="AS731" s="17"/>
      <c r="AT731" s="17"/>
      <c r="AU731" s="17"/>
      <c r="AV731" s="17"/>
      <c r="AW731" s="17"/>
      <c r="AX731" s="17"/>
      <c r="AY731" s="17"/>
      <c r="AZ731" s="17"/>
    </row>
    <row r="732" spans="10:52" x14ac:dyDescent="0.2">
      <c r="J732" s="20" t="str">
        <f t="shared" si="33"/>
        <v xml:space="preserve"> </v>
      </c>
      <c r="K732" s="19"/>
      <c r="M732" s="28" t="str">
        <f>IF($L732&gt;0,IF($F732="F",1.11*$L732+VLOOKUP($G732,Ages!$A$3:$AG$10,31,0),1.35*$L732+VLOOKUP($G732,Ages!$A$12:$AG$19,31,0)),"")</f>
        <v/>
      </c>
      <c r="P732" s="20" t="str">
        <f t="shared" si="34"/>
        <v/>
      </c>
      <c r="AC732" s="18"/>
      <c r="AD732" s="17"/>
      <c r="AK732" s="17"/>
      <c r="AL732" s="17"/>
      <c r="AM732" s="17"/>
      <c r="AN732" s="17"/>
      <c r="AO732" s="17"/>
      <c r="AP732" s="17"/>
      <c r="AQ732" s="17"/>
      <c r="AR732" s="17"/>
      <c r="AS732" s="17"/>
      <c r="AT732" s="17"/>
      <c r="AU732" s="17"/>
      <c r="AV732" s="17"/>
      <c r="AW732" s="17"/>
      <c r="AX732" s="17"/>
      <c r="AY732" s="17"/>
      <c r="AZ732" s="17"/>
    </row>
    <row r="733" spans="10:52" x14ac:dyDescent="0.2">
      <c r="J733" s="20" t="str">
        <f t="shared" si="33"/>
        <v xml:space="preserve"> </v>
      </c>
      <c r="K733" s="19"/>
      <c r="M733" s="28" t="str">
        <f>IF($L733&gt;0,IF($F733="F",1.11*$L733+VLOOKUP($G733,Ages!$A$3:$AG$10,31,0),1.35*$L733+VLOOKUP($G733,Ages!$A$12:$AG$19,31,0)),"")</f>
        <v/>
      </c>
      <c r="P733" s="20" t="str">
        <f t="shared" si="34"/>
        <v/>
      </c>
      <c r="AC733" s="18"/>
      <c r="AD733" s="17"/>
      <c r="AK733" s="17"/>
      <c r="AL733" s="17"/>
      <c r="AM733" s="17"/>
      <c r="AN733" s="17"/>
      <c r="AO733" s="17"/>
      <c r="AP733" s="17"/>
      <c r="AQ733" s="17"/>
      <c r="AR733" s="17"/>
      <c r="AS733" s="17"/>
      <c r="AT733" s="17"/>
      <c r="AU733" s="17"/>
      <c r="AV733" s="17"/>
      <c r="AW733" s="17"/>
      <c r="AX733" s="17"/>
      <c r="AY733" s="17"/>
      <c r="AZ733" s="17"/>
    </row>
    <row r="734" spans="10:52" x14ac:dyDescent="0.2">
      <c r="J734" s="20" t="str">
        <f t="shared" si="33"/>
        <v xml:space="preserve"> </v>
      </c>
      <c r="K734" s="19"/>
      <c r="M734" s="28" t="str">
        <f>IF($L734&gt;0,IF($F734="F",1.11*$L734+VLOOKUP($G734,Ages!$A$3:$AG$10,31,0),1.35*$L734+VLOOKUP($G734,Ages!$A$12:$AG$19,31,0)),"")</f>
        <v/>
      </c>
      <c r="P734" s="20" t="str">
        <f t="shared" si="34"/>
        <v/>
      </c>
      <c r="AC734" s="18"/>
      <c r="AD734" s="17"/>
      <c r="AK734" s="17"/>
      <c r="AL734" s="17"/>
      <c r="AM734" s="17"/>
      <c r="AN734" s="17"/>
      <c r="AO734" s="17"/>
      <c r="AP734" s="17"/>
      <c r="AQ734" s="17"/>
      <c r="AR734" s="17"/>
      <c r="AS734" s="17"/>
      <c r="AT734" s="17"/>
      <c r="AU734" s="17"/>
      <c r="AV734" s="17"/>
      <c r="AW734" s="17"/>
      <c r="AX734" s="17"/>
      <c r="AY734" s="17"/>
      <c r="AZ734" s="17"/>
    </row>
    <row r="735" spans="10:52" x14ac:dyDescent="0.2">
      <c r="J735" s="20" t="str">
        <f t="shared" si="33"/>
        <v xml:space="preserve"> </v>
      </c>
      <c r="K735" s="19"/>
      <c r="M735" s="28" t="str">
        <f>IF($L735&gt;0,IF($F735="F",1.11*$L735+VLOOKUP($G735,Ages!$A$3:$AG$10,31,0),1.35*$L735+VLOOKUP($G735,Ages!$A$12:$AG$19,31,0)),"")</f>
        <v/>
      </c>
      <c r="P735" s="20" t="str">
        <f t="shared" si="34"/>
        <v/>
      </c>
      <c r="AC735" s="18"/>
      <c r="AD735" s="17"/>
      <c r="AK735" s="17"/>
      <c r="AL735" s="17"/>
      <c r="AM735" s="17"/>
      <c r="AN735" s="17"/>
      <c r="AO735" s="17"/>
      <c r="AP735" s="17"/>
      <c r="AQ735" s="17"/>
      <c r="AR735" s="17"/>
      <c r="AS735" s="17"/>
      <c r="AT735" s="17"/>
      <c r="AU735" s="17"/>
      <c r="AV735" s="17"/>
      <c r="AW735" s="17"/>
      <c r="AX735" s="17"/>
      <c r="AY735" s="17"/>
      <c r="AZ735" s="17"/>
    </row>
    <row r="736" spans="10:52" x14ac:dyDescent="0.2">
      <c r="J736" s="20" t="str">
        <f t="shared" si="33"/>
        <v xml:space="preserve"> </v>
      </c>
      <c r="K736" s="19"/>
      <c r="M736" s="28" t="str">
        <f>IF($L736&gt;0,IF($F736="F",1.11*$L736+VLOOKUP($G736,Ages!$A$3:$AG$10,31,0),1.35*$L736+VLOOKUP($G736,Ages!$A$12:$AG$19,31,0)),"")</f>
        <v/>
      </c>
      <c r="P736" s="20" t="str">
        <f t="shared" si="34"/>
        <v/>
      </c>
      <c r="AC736" s="18"/>
      <c r="AD736" s="17"/>
      <c r="AK736" s="17"/>
      <c r="AL736" s="17"/>
      <c r="AM736" s="17"/>
      <c r="AN736" s="17"/>
      <c r="AO736" s="17"/>
      <c r="AP736" s="17"/>
      <c r="AQ736" s="17"/>
      <c r="AR736" s="17"/>
      <c r="AS736" s="17"/>
      <c r="AT736" s="17"/>
      <c r="AU736" s="17"/>
      <c r="AV736" s="17"/>
      <c r="AW736" s="17"/>
      <c r="AX736" s="17"/>
      <c r="AY736" s="17"/>
      <c r="AZ736" s="17"/>
    </row>
    <row r="737" spans="10:52" x14ac:dyDescent="0.2">
      <c r="J737" s="20" t="str">
        <f t="shared" si="33"/>
        <v xml:space="preserve"> </v>
      </c>
      <c r="K737" s="19"/>
      <c r="M737" s="28" t="str">
        <f>IF($L737&gt;0,IF($F737="F",1.11*$L737+VLOOKUP($G737,Ages!$A$3:$AG$10,31,0),1.35*$L737+VLOOKUP($G737,Ages!$A$12:$AG$19,31,0)),"")</f>
        <v/>
      </c>
      <c r="P737" s="20" t="str">
        <f t="shared" si="34"/>
        <v/>
      </c>
      <c r="AC737" s="18"/>
      <c r="AD737" s="17"/>
      <c r="AK737" s="17"/>
      <c r="AL737" s="17"/>
      <c r="AM737" s="17"/>
      <c r="AN737" s="17"/>
      <c r="AO737" s="17"/>
      <c r="AP737" s="17"/>
      <c r="AQ737" s="17"/>
      <c r="AR737" s="17"/>
      <c r="AS737" s="17"/>
      <c r="AT737" s="17"/>
      <c r="AU737" s="17"/>
      <c r="AV737" s="17"/>
      <c r="AW737" s="17"/>
      <c r="AX737" s="17"/>
      <c r="AY737" s="17"/>
      <c r="AZ737" s="17"/>
    </row>
    <row r="738" spans="10:52" x14ac:dyDescent="0.2">
      <c r="J738" s="20" t="str">
        <f t="shared" si="33"/>
        <v xml:space="preserve"> </v>
      </c>
      <c r="K738" s="19"/>
      <c r="M738" s="28" t="str">
        <f>IF($L738&gt;0,IF($F738="F",1.11*$L738+VLOOKUP($G738,Ages!$A$3:$AG$10,31,0),1.35*$L738+VLOOKUP($G738,Ages!$A$12:$AG$19,31,0)),"")</f>
        <v/>
      </c>
      <c r="P738" s="20" t="str">
        <f t="shared" si="34"/>
        <v/>
      </c>
      <c r="AC738" s="18"/>
      <c r="AD738" s="17"/>
      <c r="AK738" s="17"/>
      <c r="AL738" s="17"/>
      <c r="AM738" s="17"/>
      <c r="AN738" s="17"/>
      <c r="AO738" s="17"/>
      <c r="AP738" s="17"/>
      <c r="AQ738" s="17"/>
      <c r="AR738" s="17"/>
      <c r="AS738" s="17"/>
      <c r="AT738" s="17"/>
      <c r="AU738" s="17"/>
      <c r="AV738" s="17"/>
      <c r="AW738" s="17"/>
      <c r="AX738" s="17"/>
      <c r="AY738" s="17"/>
      <c r="AZ738" s="17"/>
    </row>
    <row r="739" spans="10:52" x14ac:dyDescent="0.2">
      <c r="J739" s="20" t="str">
        <f t="shared" si="33"/>
        <v xml:space="preserve"> </v>
      </c>
      <c r="K739" s="19"/>
      <c r="M739" s="28" t="str">
        <f>IF($L739&gt;0,IF($F739="F",1.11*$L739+VLOOKUP($G739,Ages!$A$3:$AG$10,31,0),1.35*$L739+VLOOKUP($G739,Ages!$A$12:$AG$19,31,0)),"")</f>
        <v/>
      </c>
      <c r="P739" s="20" t="str">
        <f t="shared" si="34"/>
        <v/>
      </c>
      <c r="AC739" s="18"/>
      <c r="AD739" s="17"/>
      <c r="AK739" s="17"/>
      <c r="AL739" s="17"/>
      <c r="AM739" s="17"/>
      <c r="AN739" s="17"/>
      <c r="AO739" s="17"/>
      <c r="AP739" s="17"/>
      <c r="AQ739" s="17"/>
      <c r="AR739" s="17"/>
      <c r="AS739" s="17"/>
      <c r="AT739" s="17"/>
      <c r="AU739" s="17"/>
      <c r="AV739" s="17"/>
      <c r="AW739" s="17"/>
      <c r="AX739" s="17"/>
      <c r="AY739" s="17"/>
      <c r="AZ739" s="17"/>
    </row>
    <row r="740" spans="10:52" x14ac:dyDescent="0.2">
      <c r="J740" s="20" t="str">
        <f t="shared" si="33"/>
        <v xml:space="preserve"> </v>
      </c>
      <c r="K740" s="19"/>
      <c r="M740" s="28" t="str">
        <f>IF($L740&gt;0,IF($F740="F",1.11*$L740+VLOOKUP($G740,Ages!$A$3:$AG$10,31,0),1.35*$L740+VLOOKUP($G740,Ages!$A$12:$AG$19,31,0)),"")</f>
        <v/>
      </c>
      <c r="P740" s="20" t="str">
        <f t="shared" si="34"/>
        <v/>
      </c>
      <c r="AC740" s="18"/>
      <c r="AD740" s="17"/>
      <c r="AK740" s="17"/>
      <c r="AL740" s="17"/>
      <c r="AM740" s="17"/>
      <c r="AN740" s="17"/>
      <c r="AO740" s="17"/>
      <c r="AP740" s="17"/>
      <c r="AQ740" s="17"/>
      <c r="AR740" s="17"/>
      <c r="AS740" s="17"/>
      <c r="AT740" s="17"/>
      <c r="AU740" s="17"/>
      <c r="AV740" s="17"/>
      <c r="AW740" s="17"/>
      <c r="AX740" s="17"/>
      <c r="AY740" s="17"/>
      <c r="AZ740" s="17"/>
    </row>
    <row r="741" spans="10:52" x14ac:dyDescent="0.2">
      <c r="J741" s="20" t="str">
        <f t="shared" si="33"/>
        <v xml:space="preserve"> </v>
      </c>
      <c r="K741" s="19"/>
      <c r="M741" s="28" t="str">
        <f>IF($L741&gt;0,IF($F741="F",1.11*$L741+VLOOKUP($G741,Ages!$A$3:$AG$10,31,0),1.35*$L741+VLOOKUP($G741,Ages!$A$12:$AG$19,31,0)),"")</f>
        <v/>
      </c>
      <c r="P741" s="20" t="str">
        <f t="shared" si="34"/>
        <v/>
      </c>
      <c r="AC741" s="18"/>
      <c r="AD741" s="17"/>
      <c r="AK741" s="17"/>
      <c r="AL741" s="17"/>
      <c r="AM741" s="17"/>
      <c r="AN741" s="17"/>
      <c r="AO741" s="17"/>
      <c r="AP741" s="17"/>
      <c r="AQ741" s="17"/>
      <c r="AR741" s="17"/>
      <c r="AS741" s="17"/>
      <c r="AT741" s="17"/>
      <c r="AU741" s="17"/>
      <c r="AV741" s="17"/>
      <c r="AW741" s="17"/>
      <c r="AX741" s="17"/>
      <c r="AY741" s="17"/>
      <c r="AZ741" s="17"/>
    </row>
    <row r="742" spans="10:52" x14ac:dyDescent="0.2">
      <c r="J742" s="20" t="str">
        <f t="shared" si="33"/>
        <v xml:space="preserve"> </v>
      </c>
      <c r="K742" s="19"/>
      <c r="M742" s="28" t="str">
        <f>IF($L742&gt;0,IF($F742="F",1.11*$L742+VLOOKUP($G742,Ages!$A$3:$AG$10,31,0),1.35*$L742+VLOOKUP($G742,Ages!$A$12:$AG$19,31,0)),"")</f>
        <v/>
      </c>
      <c r="P742" s="20" t="str">
        <f t="shared" si="34"/>
        <v/>
      </c>
      <c r="AC742" s="18"/>
      <c r="AD742" s="17"/>
      <c r="AK742" s="17"/>
      <c r="AL742" s="17"/>
      <c r="AM742" s="17"/>
      <c r="AN742" s="17"/>
      <c r="AO742" s="17"/>
      <c r="AP742" s="17"/>
      <c r="AQ742" s="17"/>
      <c r="AR742" s="17"/>
      <c r="AS742" s="17"/>
      <c r="AT742" s="17"/>
      <c r="AU742" s="17"/>
      <c r="AV742" s="17"/>
      <c r="AW742" s="17"/>
      <c r="AX742" s="17"/>
      <c r="AY742" s="17"/>
      <c r="AZ742" s="17"/>
    </row>
    <row r="743" spans="10:52" x14ac:dyDescent="0.2">
      <c r="J743" s="20" t="str">
        <f t="shared" si="33"/>
        <v xml:space="preserve"> </v>
      </c>
      <c r="K743" s="19"/>
      <c r="M743" s="28" t="str">
        <f>IF($L743&gt;0,IF($F743="F",1.11*$L743+VLOOKUP($G743,Ages!$A$3:$AG$10,31,0),1.35*$L743+VLOOKUP($G743,Ages!$A$12:$AG$19,31,0)),"")</f>
        <v/>
      </c>
      <c r="P743" s="20" t="str">
        <f t="shared" si="34"/>
        <v/>
      </c>
      <c r="AC743" s="18"/>
      <c r="AD743" s="17"/>
      <c r="AK743" s="17"/>
      <c r="AL743" s="17"/>
      <c r="AM743" s="17"/>
      <c r="AN743" s="17"/>
      <c r="AO743" s="17"/>
      <c r="AP743" s="17"/>
      <c r="AQ743" s="17"/>
      <c r="AR743" s="17"/>
      <c r="AS743" s="17"/>
      <c r="AT743" s="17"/>
      <c r="AU743" s="17"/>
      <c r="AV743" s="17"/>
      <c r="AW743" s="17"/>
      <c r="AX743" s="17"/>
      <c r="AY743" s="17"/>
      <c r="AZ743" s="17"/>
    </row>
    <row r="744" spans="10:52" x14ac:dyDescent="0.2">
      <c r="J744" s="20" t="str">
        <f t="shared" si="33"/>
        <v xml:space="preserve"> </v>
      </c>
      <c r="K744" s="19"/>
      <c r="M744" s="28" t="str">
        <f>IF($L744&gt;0,IF($F744="F",1.11*$L744+VLOOKUP($G744,Ages!$A$3:$AG$10,31,0),1.35*$L744+VLOOKUP($G744,Ages!$A$12:$AG$19,31,0)),"")</f>
        <v/>
      </c>
      <c r="P744" s="20" t="str">
        <f t="shared" si="34"/>
        <v/>
      </c>
      <c r="AC744" s="18"/>
      <c r="AD744" s="17"/>
      <c r="AK744" s="17"/>
      <c r="AL744" s="17"/>
      <c r="AM744" s="17"/>
      <c r="AN744" s="17"/>
      <c r="AO744" s="17"/>
      <c r="AP744" s="17"/>
      <c r="AQ744" s="17"/>
      <c r="AR744" s="17"/>
      <c r="AS744" s="17"/>
      <c r="AT744" s="17"/>
      <c r="AU744" s="17"/>
      <c r="AV744" s="17"/>
      <c r="AW744" s="17"/>
      <c r="AX744" s="17"/>
      <c r="AY744" s="17"/>
      <c r="AZ744" s="17"/>
    </row>
    <row r="745" spans="10:52" x14ac:dyDescent="0.2">
      <c r="J745" s="20" t="str">
        <f t="shared" si="33"/>
        <v xml:space="preserve"> </v>
      </c>
      <c r="K745" s="19"/>
      <c r="M745" s="28" t="str">
        <f>IF($L745&gt;0,IF($F745="F",1.11*$L745+VLOOKUP($G745,Ages!$A$3:$AG$10,31,0),1.35*$L745+VLOOKUP($G745,Ages!$A$12:$AG$19,31,0)),"")</f>
        <v/>
      </c>
      <c r="P745" s="20" t="str">
        <f t="shared" si="34"/>
        <v/>
      </c>
      <c r="AC745" s="18"/>
      <c r="AD745" s="17"/>
      <c r="AK745" s="17"/>
      <c r="AL745" s="17"/>
      <c r="AM745" s="17"/>
      <c r="AN745" s="17"/>
      <c r="AO745" s="17"/>
      <c r="AP745" s="17"/>
      <c r="AQ745" s="17"/>
      <c r="AR745" s="17"/>
      <c r="AS745" s="17"/>
      <c r="AT745" s="17"/>
      <c r="AU745" s="17"/>
      <c r="AV745" s="17"/>
      <c r="AW745" s="17"/>
      <c r="AX745" s="17"/>
      <c r="AY745" s="17"/>
      <c r="AZ745" s="17"/>
    </row>
    <row r="746" spans="10:52" x14ac:dyDescent="0.2">
      <c r="J746" s="20" t="str">
        <f t="shared" si="33"/>
        <v xml:space="preserve"> </v>
      </c>
      <c r="K746" s="19"/>
      <c r="M746" s="28" t="str">
        <f>IF($L746&gt;0,IF($F746="F",1.11*$L746+VLOOKUP($G746,Ages!$A$3:$AG$10,31,0),1.35*$L746+VLOOKUP($G746,Ages!$A$12:$AG$19,31,0)),"")</f>
        <v/>
      </c>
      <c r="P746" s="20" t="str">
        <f t="shared" si="34"/>
        <v/>
      </c>
      <c r="AC746" s="18"/>
      <c r="AD746" s="17"/>
      <c r="AK746" s="17"/>
      <c r="AL746" s="17"/>
      <c r="AM746" s="17"/>
      <c r="AN746" s="17"/>
      <c r="AO746" s="17"/>
      <c r="AP746" s="17"/>
      <c r="AQ746" s="17"/>
      <c r="AR746" s="17"/>
      <c r="AS746" s="17"/>
      <c r="AT746" s="17"/>
      <c r="AU746" s="17"/>
      <c r="AV746" s="17"/>
      <c r="AW746" s="17"/>
      <c r="AX746" s="17"/>
      <c r="AY746" s="17"/>
      <c r="AZ746" s="17"/>
    </row>
    <row r="747" spans="10:52" x14ac:dyDescent="0.2">
      <c r="J747" s="20" t="str">
        <f t="shared" si="33"/>
        <v xml:space="preserve"> </v>
      </c>
      <c r="K747" s="19"/>
      <c r="M747" s="28" t="str">
        <f>IF($L747&gt;0,IF($F747="F",1.11*$L747+VLOOKUP($G747,Ages!$A$3:$AG$10,31,0),1.35*$L747+VLOOKUP($G747,Ages!$A$12:$AG$19,31,0)),"")</f>
        <v/>
      </c>
      <c r="P747" s="20" t="str">
        <f t="shared" si="34"/>
        <v/>
      </c>
      <c r="AC747" s="18"/>
      <c r="AD747" s="17"/>
      <c r="AK747" s="17"/>
      <c r="AL747" s="17"/>
      <c r="AM747" s="17"/>
      <c r="AN747" s="17"/>
      <c r="AO747" s="17"/>
      <c r="AP747" s="17"/>
      <c r="AQ747" s="17"/>
      <c r="AR747" s="17"/>
      <c r="AS747" s="17"/>
      <c r="AT747" s="17"/>
      <c r="AU747" s="17"/>
      <c r="AV747" s="17"/>
      <c r="AW747" s="17"/>
      <c r="AX747" s="17"/>
      <c r="AY747" s="17"/>
      <c r="AZ747" s="17"/>
    </row>
    <row r="748" spans="10:52" x14ac:dyDescent="0.2">
      <c r="J748" s="20" t="str">
        <f t="shared" si="33"/>
        <v xml:space="preserve"> </v>
      </c>
      <c r="K748" s="19"/>
      <c r="M748" s="28" t="str">
        <f>IF($L748&gt;0,IF($F748="F",1.11*$L748+VLOOKUP($G748,Ages!$A$3:$AG$10,31,0),1.35*$L748+VLOOKUP($G748,Ages!$A$12:$AG$19,31,0)),"")</f>
        <v/>
      </c>
      <c r="P748" s="20" t="str">
        <f t="shared" si="34"/>
        <v/>
      </c>
      <c r="AC748" s="18"/>
      <c r="AD748" s="17"/>
      <c r="AK748" s="17"/>
      <c r="AL748" s="17"/>
      <c r="AM748" s="17"/>
      <c r="AN748" s="17"/>
      <c r="AO748" s="17"/>
      <c r="AP748" s="17"/>
      <c r="AQ748" s="17"/>
      <c r="AR748" s="17"/>
      <c r="AS748" s="17"/>
      <c r="AT748" s="17"/>
      <c r="AU748" s="17"/>
      <c r="AV748" s="17"/>
      <c r="AW748" s="17"/>
      <c r="AX748" s="17"/>
      <c r="AY748" s="17"/>
      <c r="AZ748" s="17"/>
    </row>
    <row r="749" spans="10:52" x14ac:dyDescent="0.2">
      <c r="J749" s="20" t="str">
        <f t="shared" si="33"/>
        <v xml:space="preserve"> </v>
      </c>
      <c r="K749" s="19"/>
      <c r="M749" s="28" t="str">
        <f>IF($L749&gt;0,IF($F749="F",1.11*$L749+VLOOKUP($G749,Ages!$A$3:$AG$10,31,0),1.35*$L749+VLOOKUP($G749,Ages!$A$12:$AG$19,31,0)),"")</f>
        <v/>
      </c>
      <c r="P749" s="20" t="str">
        <f t="shared" si="34"/>
        <v/>
      </c>
      <c r="AC749" s="18"/>
      <c r="AD749" s="17"/>
      <c r="AK749" s="17"/>
      <c r="AL749" s="17"/>
      <c r="AM749" s="17"/>
      <c r="AN749" s="17"/>
      <c r="AO749" s="17"/>
      <c r="AP749" s="17"/>
      <c r="AQ749" s="17"/>
      <c r="AR749" s="17"/>
      <c r="AS749" s="17"/>
      <c r="AT749" s="17"/>
      <c r="AU749" s="17"/>
      <c r="AV749" s="17"/>
      <c r="AW749" s="17"/>
      <c r="AX749" s="17"/>
      <c r="AY749" s="17"/>
      <c r="AZ749" s="17"/>
    </row>
    <row r="750" spans="10:52" x14ac:dyDescent="0.2">
      <c r="J750" s="20" t="str">
        <f t="shared" si="33"/>
        <v xml:space="preserve"> </v>
      </c>
      <c r="K750" s="19"/>
      <c r="M750" s="28" t="str">
        <f>IF($L750&gt;0,IF($F750="F",1.11*$L750+VLOOKUP($G750,Ages!$A$3:$AG$10,31,0),1.35*$L750+VLOOKUP($G750,Ages!$A$12:$AG$19,31,0)),"")</f>
        <v/>
      </c>
      <c r="P750" s="20" t="str">
        <f t="shared" si="34"/>
        <v/>
      </c>
      <c r="AC750" s="18"/>
      <c r="AD750" s="17"/>
      <c r="AK750" s="17"/>
      <c r="AL750" s="17"/>
      <c r="AM750" s="17"/>
      <c r="AN750" s="17"/>
      <c r="AO750" s="17"/>
      <c r="AP750" s="17"/>
      <c r="AQ750" s="17"/>
      <c r="AR750" s="17"/>
      <c r="AS750" s="17"/>
      <c r="AT750" s="17"/>
      <c r="AU750" s="17"/>
      <c r="AV750" s="17"/>
      <c r="AW750" s="17"/>
      <c r="AX750" s="17"/>
      <c r="AY750" s="17"/>
      <c r="AZ750" s="17"/>
    </row>
    <row r="751" spans="10:52" x14ac:dyDescent="0.2">
      <c r="J751" s="20" t="str">
        <f t="shared" si="33"/>
        <v xml:space="preserve"> </v>
      </c>
      <c r="K751" s="19"/>
      <c r="M751" s="28" t="str">
        <f>IF($L751&gt;0,IF($F751="F",1.11*$L751+VLOOKUP($G751,Ages!$A$3:$AG$10,31,0),1.35*$L751+VLOOKUP($G751,Ages!$A$12:$AG$19,31,0)),"")</f>
        <v/>
      </c>
      <c r="P751" s="20" t="str">
        <f t="shared" si="34"/>
        <v/>
      </c>
      <c r="AC751" s="18"/>
      <c r="AD751" s="17"/>
      <c r="AK751" s="17"/>
      <c r="AL751" s="17"/>
      <c r="AM751" s="17"/>
      <c r="AN751" s="17"/>
      <c r="AO751" s="17"/>
      <c r="AP751" s="17"/>
      <c r="AQ751" s="17"/>
      <c r="AR751" s="17"/>
      <c r="AS751" s="17"/>
      <c r="AT751" s="17"/>
      <c r="AU751" s="17"/>
      <c r="AV751" s="17"/>
      <c r="AW751" s="17"/>
      <c r="AX751" s="17"/>
      <c r="AY751" s="17"/>
      <c r="AZ751" s="17"/>
    </row>
    <row r="752" spans="10:52" x14ac:dyDescent="0.2">
      <c r="J752" s="20" t="str">
        <f t="shared" si="33"/>
        <v xml:space="preserve"> </v>
      </c>
      <c r="K752" s="19"/>
      <c r="M752" s="28" t="str">
        <f>IF($L752&gt;0,IF($F752="F",1.11*$L752+VLOOKUP($G752,Ages!$A$3:$AG$10,31,0),1.35*$L752+VLOOKUP($G752,Ages!$A$12:$AG$19,31,0)),"")</f>
        <v/>
      </c>
      <c r="P752" s="20" t="str">
        <f t="shared" si="34"/>
        <v/>
      </c>
      <c r="AC752" s="18"/>
      <c r="AD752" s="17"/>
      <c r="AK752" s="17"/>
      <c r="AL752" s="17"/>
      <c r="AM752" s="17"/>
      <c r="AN752" s="17"/>
      <c r="AO752" s="17"/>
      <c r="AP752" s="17"/>
      <c r="AQ752" s="17"/>
      <c r="AR752" s="17"/>
      <c r="AS752" s="17"/>
      <c r="AT752" s="17"/>
      <c r="AU752" s="17"/>
      <c r="AV752" s="17"/>
      <c r="AW752" s="17"/>
      <c r="AX752" s="17"/>
      <c r="AY752" s="17"/>
      <c r="AZ752" s="17"/>
    </row>
    <row r="753" spans="10:52" x14ac:dyDescent="0.2">
      <c r="J753" s="20" t="str">
        <f t="shared" si="33"/>
        <v xml:space="preserve"> </v>
      </c>
      <c r="K753" s="19"/>
      <c r="M753" s="28" t="str">
        <f>IF($L753&gt;0,IF($F753="F",1.11*$L753+VLOOKUP($G753,Ages!$A$3:$AG$10,31,0),1.35*$L753+VLOOKUP($G753,Ages!$A$12:$AG$19,31,0)),"")</f>
        <v/>
      </c>
      <c r="P753" s="20" t="str">
        <f t="shared" si="34"/>
        <v/>
      </c>
      <c r="AC753" s="18"/>
      <c r="AD753" s="17"/>
      <c r="AK753" s="17"/>
      <c r="AL753" s="17"/>
      <c r="AM753" s="17"/>
      <c r="AN753" s="17"/>
      <c r="AO753" s="17"/>
      <c r="AP753" s="17"/>
      <c r="AQ753" s="17"/>
      <c r="AR753" s="17"/>
      <c r="AS753" s="17"/>
      <c r="AT753" s="17"/>
      <c r="AU753" s="17"/>
      <c r="AV753" s="17"/>
      <c r="AW753" s="17"/>
      <c r="AX753" s="17"/>
      <c r="AY753" s="17"/>
      <c r="AZ753" s="17"/>
    </row>
    <row r="754" spans="10:52" x14ac:dyDescent="0.2">
      <c r="J754" s="20" t="str">
        <f t="shared" si="33"/>
        <v xml:space="preserve"> </v>
      </c>
      <c r="K754" s="19"/>
      <c r="M754" s="28" t="str">
        <f>IF($L754&gt;0,IF($F754="F",1.11*$L754+VLOOKUP($G754,Ages!$A$3:$AG$10,31,0),1.35*$L754+VLOOKUP($G754,Ages!$A$12:$AG$19,31,0)),"")</f>
        <v/>
      </c>
      <c r="P754" s="20" t="str">
        <f t="shared" si="34"/>
        <v/>
      </c>
      <c r="AC754" s="18"/>
      <c r="AD754" s="17"/>
      <c r="AK754" s="17"/>
      <c r="AL754" s="17"/>
      <c r="AM754" s="17"/>
      <c r="AN754" s="17"/>
      <c r="AO754" s="17"/>
      <c r="AP754" s="17"/>
      <c r="AQ754" s="17"/>
      <c r="AR754" s="17"/>
      <c r="AS754" s="17"/>
      <c r="AT754" s="17"/>
      <c r="AU754" s="17"/>
      <c r="AV754" s="17"/>
      <c r="AW754" s="17"/>
      <c r="AX754" s="17"/>
      <c r="AY754" s="17"/>
      <c r="AZ754" s="17"/>
    </row>
    <row r="755" spans="10:52" x14ac:dyDescent="0.2">
      <c r="J755" s="20" t="str">
        <f t="shared" si="33"/>
        <v xml:space="preserve"> </v>
      </c>
      <c r="K755" s="19"/>
      <c r="M755" s="28" t="str">
        <f>IF($L755&gt;0,IF($F755="F",1.11*$L755+VLOOKUP($G755,Ages!$A$3:$AG$10,31,0),1.35*$L755+VLOOKUP($G755,Ages!$A$12:$AG$19,31,0)),"")</f>
        <v/>
      </c>
      <c r="P755" s="20" t="str">
        <f t="shared" si="34"/>
        <v/>
      </c>
      <c r="AC755" s="18"/>
      <c r="AD755" s="17"/>
      <c r="AK755" s="17"/>
      <c r="AL755" s="17"/>
      <c r="AM755" s="17"/>
      <c r="AN755" s="17"/>
      <c r="AO755" s="17"/>
      <c r="AP755" s="17"/>
      <c r="AQ755" s="17"/>
      <c r="AR755" s="17"/>
      <c r="AS755" s="17"/>
      <c r="AT755" s="17"/>
      <c r="AU755" s="17"/>
      <c r="AV755" s="17"/>
      <c r="AW755" s="17"/>
      <c r="AX755" s="17"/>
      <c r="AY755" s="17"/>
      <c r="AZ755" s="17"/>
    </row>
    <row r="756" spans="10:52" x14ac:dyDescent="0.2">
      <c r="J756" s="20" t="str">
        <f t="shared" si="33"/>
        <v xml:space="preserve"> </v>
      </c>
      <c r="K756" s="19"/>
      <c r="M756" s="28" t="str">
        <f>IF($L756&gt;0,IF($F756="F",1.11*$L756+VLOOKUP($G756,Ages!$A$3:$AG$10,31,0),1.35*$L756+VLOOKUP($G756,Ages!$A$12:$AG$19,31,0)),"")</f>
        <v/>
      </c>
      <c r="P756" s="20" t="str">
        <f t="shared" si="34"/>
        <v/>
      </c>
      <c r="AC756" s="18"/>
      <c r="AD756" s="17"/>
      <c r="AK756" s="17"/>
      <c r="AL756" s="17"/>
      <c r="AM756" s="17"/>
      <c r="AN756" s="17"/>
      <c r="AO756" s="17"/>
      <c r="AP756" s="17"/>
      <c r="AQ756" s="17"/>
      <c r="AR756" s="17"/>
      <c r="AS756" s="17"/>
      <c r="AT756" s="17"/>
      <c r="AU756" s="17"/>
      <c r="AV756" s="17"/>
      <c r="AW756" s="17"/>
      <c r="AX756" s="17"/>
      <c r="AY756" s="17"/>
      <c r="AZ756" s="17"/>
    </row>
    <row r="757" spans="10:52" x14ac:dyDescent="0.2">
      <c r="J757" s="20" t="str">
        <f t="shared" si="33"/>
        <v xml:space="preserve"> </v>
      </c>
      <c r="K757" s="19"/>
      <c r="M757" s="28" t="str">
        <f>IF($L757&gt;0,IF($F757="F",1.11*$L757+VLOOKUP($G757,Ages!$A$3:$AG$10,31,0),1.35*$L757+VLOOKUP($G757,Ages!$A$12:$AG$19,31,0)),"")</f>
        <v/>
      </c>
      <c r="P757" s="20" t="str">
        <f t="shared" si="34"/>
        <v/>
      </c>
      <c r="AC757" s="18"/>
      <c r="AD757" s="17"/>
      <c r="AK757" s="17"/>
      <c r="AL757" s="17"/>
      <c r="AM757" s="17"/>
      <c r="AN757" s="17"/>
      <c r="AO757" s="17"/>
      <c r="AP757" s="17"/>
      <c r="AQ757" s="17"/>
      <c r="AR757" s="17"/>
      <c r="AS757" s="17"/>
      <c r="AT757" s="17"/>
      <c r="AU757" s="17"/>
      <c r="AV757" s="17"/>
      <c r="AW757" s="17"/>
      <c r="AX757" s="17"/>
      <c r="AY757" s="17"/>
      <c r="AZ757" s="17"/>
    </row>
    <row r="758" spans="10:52" x14ac:dyDescent="0.2">
      <c r="J758" s="20" t="str">
        <f t="shared" si="33"/>
        <v xml:space="preserve"> </v>
      </c>
      <c r="K758" s="19"/>
      <c r="M758" s="28" t="str">
        <f>IF($L758&gt;0,IF($F758="F",1.11*$L758+VLOOKUP($G758,Ages!$A$3:$AG$10,31,0),1.35*$L758+VLOOKUP($G758,Ages!$A$12:$AG$19,31,0)),"")</f>
        <v/>
      </c>
      <c r="P758" s="20" t="str">
        <f t="shared" si="34"/>
        <v/>
      </c>
      <c r="AC758" s="18"/>
      <c r="AD758" s="17"/>
      <c r="AK758" s="17"/>
      <c r="AL758" s="17"/>
      <c r="AM758" s="17"/>
      <c r="AN758" s="17"/>
      <c r="AO758" s="17"/>
      <c r="AP758" s="17"/>
      <c r="AQ758" s="17"/>
      <c r="AR758" s="17"/>
      <c r="AS758" s="17"/>
      <c r="AT758" s="17"/>
      <c r="AU758" s="17"/>
      <c r="AV758" s="17"/>
      <c r="AW758" s="17"/>
      <c r="AX758" s="17"/>
      <c r="AY758" s="17"/>
      <c r="AZ758" s="17"/>
    </row>
    <row r="759" spans="10:52" x14ac:dyDescent="0.2">
      <c r="J759" s="20" t="str">
        <f t="shared" si="33"/>
        <v xml:space="preserve"> </v>
      </c>
      <c r="K759" s="19"/>
      <c r="M759" s="28" t="str">
        <f>IF($L759&gt;0,IF($F759="F",1.11*$L759+VLOOKUP($G759,Ages!$A$3:$AG$10,31,0),1.35*$L759+VLOOKUP($G759,Ages!$A$12:$AG$19,31,0)),"")</f>
        <v/>
      </c>
      <c r="P759" s="20" t="str">
        <f t="shared" si="34"/>
        <v/>
      </c>
      <c r="AC759" s="18"/>
      <c r="AD759" s="17"/>
      <c r="AK759" s="17"/>
      <c r="AL759" s="17"/>
      <c r="AM759" s="17"/>
      <c r="AN759" s="17"/>
      <c r="AO759" s="17"/>
      <c r="AP759" s="17"/>
      <c r="AQ759" s="17"/>
      <c r="AR759" s="17"/>
      <c r="AS759" s="17"/>
      <c r="AT759" s="17"/>
      <c r="AU759" s="17"/>
      <c r="AV759" s="17"/>
      <c r="AW759" s="17"/>
      <c r="AX759" s="17"/>
      <c r="AY759" s="17"/>
      <c r="AZ759" s="17"/>
    </row>
    <row r="760" spans="10:52" x14ac:dyDescent="0.2">
      <c r="J760" s="20" t="str">
        <f t="shared" si="33"/>
        <v xml:space="preserve"> </v>
      </c>
      <c r="K760" s="19"/>
      <c r="M760" s="28" t="str">
        <f>IF($L760&gt;0,IF($F760="F",1.11*$L760+VLOOKUP($G760,Ages!$A$3:$AG$10,31,0),1.35*$L760+VLOOKUP($G760,Ages!$A$12:$AG$19,31,0)),"")</f>
        <v/>
      </c>
      <c r="P760" s="20" t="str">
        <f t="shared" si="34"/>
        <v/>
      </c>
      <c r="AC760" s="18"/>
      <c r="AD760" s="17"/>
      <c r="AK760" s="17"/>
      <c r="AL760" s="17"/>
      <c r="AM760" s="17"/>
      <c r="AN760" s="17"/>
      <c r="AO760" s="17"/>
      <c r="AP760" s="17"/>
      <c r="AQ760" s="17"/>
      <c r="AR760" s="17"/>
      <c r="AS760" s="17"/>
      <c r="AT760" s="17"/>
      <c r="AU760" s="17"/>
      <c r="AV760" s="17"/>
      <c r="AW760" s="17"/>
      <c r="AX760" s="17"/>
      <c r="AY760" s="17"/>
      <c r="AZ760" s="17"/>
    </row>
    <row r="761" spans="10:52" x14ac:dyDescent="0.2">
      <c r="J761" s="20" t="str">
        <f t="shared" si="33"/>
        <v xml:space="preserve"> </v>
      </c>
      <c r="K761" s="19"/>
      <c r="M761" s="28" t="str">
        <f>IF($L761&gt;0,IF($F761="F",1.11*$L761+VLOOKUP($G761,Ages!$A$3:$AG$10,31,0),1.35*$L761+VLOOKUP($G761,Ages!$A$12:$AG$19,31,0)),"")</f>
        <v/>
      </c>
      <c r="P761" s="20" t="str">
        <f t="shared" si="34"/>
        <v/>
      </c>
      <c r="AC761" s="18"/>
      <c r="AD761" s="17"/>
      <c r="AK761" s="17"/>
      <c r="AL761" s="17"/>
      <c r="AM761" s="17"/>
      <c r="AN761" s="17"/>
      <c r="AO761" s="17"/>
      <c r="AP761" s="17"/>
      <c r="AQ761" s="17"/>
      <c r="AR761" s="17"/>
      <c r="AS761" s="17"/>
      <c r="AT761" s="17"/>
      <c r="AU761" s="17"/>
      <c r="AV761" s="17"/>
      <c r="AW761" s="17"/>
      <c r="AX761" s="17"/>
      <c r="AY761" s="17"/>
      <c r="AZ761" s="17"/>
    </row>
    <row r="762" spans="10:52" x14ac:dyDescent="0.2">
      <c r="J762" s="20" t="str">
        <f t="shared" si="33"/>
        <v xml:space="preserve"> </v>
      </c>
      <c r="K762" s="19"/>
      <c r="M762" s="28" t="str">
        <f>IF($L762&gt;0,IF($F762="F",1.11*$L762+VLOOKUP($G762,Ages!$A$3:$AG$10,31,0),1.35*$L762+VLOOKUP($G762,Ages!$A$12:$AG$19,31,0)),"")</f>
        <v/>
      </c>
      <c r="P762" s="20" t="str">
        <f t="shared" si="34"/>
        <v/>
      </c>
      <c r="AC762" s="18"/>
      <c r="AD762" s="17"/>
      <c r="AK762" s="17"/>
      <c r="AL762" s="17"/>
      <c r="AM762" s="17"/>
      <c r="AN762" s="17"/>
      <c r="AO762" s="17"/>
      <c r="AP762" s="17"/>
      <c r="AQ762" s="17"/>
      <c r="AR762" s="17"/>
      <c r="AS762" s="17"/>
      <c r="AT762" s="17"/>
      <c r="AU762" s="17"/>
      <c r="AV762" s="17"/>
      <c r="AW762" s="17"/>
      <c r="AX762" s="17"/>
      <c r="AY762" s="17"/>
      <c r="AZ762" s="17"/>
    </row>
    <row r="763" spans="10:52" x14ac:dyDescent="0.2">
      <c r="J763" s="20" t="str">
        <f t="shared" si="33"/>
        <v xml:space="preserve"> </v>
      </c>
      <c r="K763" s="19"/>
      <c r="M763" s="28" t="str">
        <f>IF($L763&gt;0,IF($F763="F",1.11*$L763+VLOOKUP($G763,Ages!$A$3:$AG$10,31,0),1.35*$L763+VLOOKUP($G763,Ages!$A$12:$AG$19,31,0)),"")</f>
        <v/>
      </c>
      <c r="P763" s="20" t="str">
        <f t="shared" si="34"/>
        <v/>
      </c>
      <c r="AC763" s="18"/>
      <c r="AD763" s="17"/>
      <c r="AK763" s="17"/>
      <c r="AL763" s="17"/>
      <c r="AM763" s="17"/>
      <c r="AN763" s="17"/>
      <c r="AO763" s="17"/>
      <c r="AP763" s="17"/>
      <c r="AQ763" s="17"/>
      <c r="AR763" s="17"/>
      <c r="AS763" s="17"/>
      <c r="AT763" s="17"/>
      <c r="AU763" s="17"/>
      <c r="AV763" s="17"/>
      <c r="AW763" s="17"/>
      <c r="AX763" s="17"/>
      <c r="AY763" s="17"/>
      <c r="AZ763" s="17"/>
    </row>
    <row r="764" spans="10:52" x14ac:dyDescent="0.2">
      <c r="J764" s="20" t="str">
        <f t="shared" si="33"/>
        <v xml:space="preserve"> </v>
      </c>
      <c r="K764" s="19"/>
      <c r="M764" s="28" t="str">
        <f>IF($L764&gt;0,IF($F764="F",1.11*$L764+VLOOKUP($G764,Ages!$A$3:$AG$10,31,0),1.35*$L764+VLOOKUP($G764,Ages!$A$12:$AG$19,31,0)),"")</f>
        <v/>
      </c>
      <c r="P764" s="20" t="str">
        <f t="shared" si="34"/>
        <v/>
      </c>
      <c r="AC764" s="18"/>
      <c r="AD764" s="17"/>
      <c r="AK764" s="17"/>
      <c r="AL764" s="17"/>
      <c r="AM764" s="17"/>
      <c r="AN764" s="17"/>
      <c r="AO764" s="17"/>
      <c r="AP764" s="17"/>
      <c r="AQ764" s="17"/>
      <c r="AR764" s="17"/>
      <c r="AS764" s="17"/>
      <c r="AT764" s="17"/>
      <c r="AU764" s="17"/>
      <c r="AV764" s="17"/>
      <c r="AW764" s="17"/>
      <c r="AX764" s="17"/>
      <c r="AY764" s="17"/>
      <c r="AZ764" s="17"/>
    </row>
    <row r="765" spans="10:52" x14ac:dyDescent="0.2">
      <c r="J765" s="20" t="str">
        <f t="shared" si="33"/>
        <v xml:space="preserve"> </v>
      </c>
      <c r="K765" s="19"/>
      <c r="M765" s="28" t="str">
        <f>IF($L765&gt;0,IF($F765="F",1.11*$L765+VLOOKUP($G765,Ages!$A$3:$AG$10,31,0),1.35*$L765+VLOOKUP($G765,Ages!$A$12:$AG$19,31,0)),"")</f>
        <v/>
      </c>
      <c r="P765" s="20" t="str">
        <f t="shared" si="34"/>
        <v/>
      </c>
      <c r="AC765" s="18"/>
      <c r="AD765" s="17"/>
      <c r="AK765" s="17"/>
      <c r="AL765" s="17"/>
      <c r="AM765" s="17"/>
      <c r="AN765" s="17"/>
      <c r="AO765" s="17"/>
      <c r="AP765" s="17"/>
      <c r="AQ765" s="17"/>
      <c r="AR765" s="17"/>
      <c r="AS765" s="17"/>
      <c r="AT765" s="17"/>
      <c r="AU765" s="17"/>
      <c r="AV765" s="17"/>
      <c r="AW765" s="17"/>
      <c r="AX765" s="17"/>
      <c r="AY765" s="17"/>
      <c r="AZ765" s="17"/>
    </row>
    <row r="766" spans="10:52" x14ac:dyDescent="0.2">
      <c r="J766" s="20" t="str">
        <f t="shared" si="33"/>
        <v xml:space="preserve"> </v>
      </c>
      <c r="K766" s="19"/>
      <c r="M766" s="28" t="str">
        <f>IF($L766&gt;0,IF($F766="F",1.11*$L766+VLOOKUP($G766,Ages!$A$3:$AG$10,31,0),1.35*$L766+VLOOKUP($G766,Ages!$A$12:$AG$19,31,0)),"")</f>
        <v/>
      </c>
      <c r="P766" s="20" t="str">
        <f t="shared" si="34"/>
        <v/>
      </c>
      <c r="AC766" s="18"/>
      <c r="AD766" s="17"/>
      <c r="AK766" s="17"/>
      <c r="AL766" s="17"/>
      <c r="AM766" s="17"/>
      <c r="AN766" s="17"/>
      <c r="AO766" s="17"/>
      <c r="AP766" s="17"/>
      <c r="AQ766" s="17"/>
      <c r="AR766" s="17"/>
      <c r="AS766" s="17"/>
      <c r="AT766" s="17"/>
      <c r="AU766" s="17"/>
      <c r="AV766" s="17"/>
      <c r="AW766" s="17"/>
      <c r="AX766" s="17"/>
      <c r="AY766" s="17"/>
      <c r="AZ766" s="17"/>
    </row>
    <row r="767" spans="10:52" x14ac:dyDescent="0.2">
      <c r="J767" s="20" t="str">
        <f t="shared" si="33"/>
        <v xml:space="preserve"> </v>
      </c>
      <c r="K767" s="19"/>
      <c r="M767" s="28" t="str">
        <f>IF($L767&gt;0,IF($F767="F",1.11*$L767+VLOOKUP($G767,Ages!$A$3:$AG$10,31,0),1.35*$L767+VLOOKUP($G767,Ages!$A$12:$AG$19,31,0)),"")</f>
        <v/>
      </c>
      <c r="P767" s="20" t="str">
        <f t="shared" si="34"/>
        <v/>
      </c>
      <c r="AC767" s="18"/>
      <c r="AD767" s="17"/>
      <c r="AK767" s="17"/>
      <c r="AL767" s="17"/>
      <c r="AM767" s="17"/>
      <c r="AN767" s="17"/>
      <c r="AO767" s="17"/>
      <c r="AP767" s="17"/>
      <c r="AQ767" s="17"/>
      <c r="AR767" s="17"/>
      <c r="AS767" s="17"/>
      <c r="AT767" s="17"/>
      <c r="AU767" s="17"/>
      <c r="AV767" s="17"/>
      <c r="AW767" s="17"/>
      <c r="AX767" s="17"/>
      <c r="AY767" s="17"/>
      <c r="AZ767" s="17"/>
    </row>
    <row r="768" spans="10:52" x14ac:dyDescent="0.2">
      <c r="J768" s="20" t="str">
        <f t="shared" si="33"/>
        <v xml:space="preserve"> </v>
      </c>
      <c r="K768" s="19"/>
      <c r="M768" s="28" t="str">
        <f>IF($L768&gt;0,IF($F768="F",1.11*$L768+VLOOKUP($G768,Ages!$A$3:$AG$10,31,0),1.35*$L768+VLOOKUP($G768,Ages!$A$12:$AG$19,31,0)),"")</f>
        <v/>
      </c>
      <c r="P768" s="20" t="str">
        <f t="shared" si="34"/>
        <v/>
      </c>
      <c r="AC768" s="18"/>
      <c r="AD768" s="17"/>
      <c r="AK768" s="17"/>
      <c r="AL768" s="17"/>
      <c r="AM768" s="17"/>
      <c r="AN768" s="17"/>
      <c r="AO768" s="17"/>
      <c r="AP768" s="17"/>
      <c r="AQ768" s="17"/>
      <c r="AR768" s="17"/>
      <c r="AS768" s="17"/>
      <c r="AT768" s="17"/>
      <c r="AU768" s="17"/>
      <c r="AV768" s="17"/>
      <c r="AW768" s="17"/>
      <c r="AX768" s="17"/>
      <c r="AY768" s="17"/>
      <c r="AZ768" s="17"/>
    </row>
    <row r="769" spans="10:52" x14ac:dyDescent="0.2">
      <c r="J769" s="20" t="str">
        <f t="shared" si="33"/>
        <v xml:space="preserve"> </v>
      </c>
      <c r="K769" s="19"/>
      <c r="M769" s="28" t="str">
        <f>IF($L769&gt;0,IF($F769="F",1.11*$L769+VLOOKUP($G769,Ages!$A$3:$AG$10,31,0),1.35*$L769+VLOOKUP($G769,Ages!$A$12:$AG$19,31,0)),"")</f>
        <v/>
      </c>
      <c r="P769" s="20" t="str">
        <f t="shared" si="34"/>
        <v/>
      </c>
      <c r="AC769" s="18"/>
      <c r="AD769" s="17"/>
      <c r="AK769" s="17"/>
      <c r="AL769" s="17"/>
      <c r="AM769" s="17"/>
      <c r="AN769" s="17"/>
      <c r="AO769" s="17"/>
      <c r="AP769" s="17"/>
      <c r="AQ769" s="17"/>
      <c r="AR769" s="17"/>
      <c r="AS769" s="17"/>
      <c r="AT769" s="17"/>
      <c r="AU769" s="17"/>
      <c r="AV769" s="17"/>
      <c r="AW769" s="17"/>
      <c r="AX769" s="17"/>
      <c r="AY769" s="17"/>
      <c r="AZ769" s="17"/>
    </row>
    <row r="770" spans="10:52" x14ac:dyDescent="0.2">
      <c r="J770" s="20" t="str">
        <f t="shared" si="33"/>
        <v xml:space="preserve"> </v>
      </c>
      <c r="K770" s="19"/>
      <c r="M770" s="28" t="str">
        <f>IF($L770&gt;0,IF($F770="F",1.11*$L770+VLOOKUP($G770,Ages!$A$3:$AG$10,31,0),1.35*$L770+VLOOKUP($G770,Ages!$A$12:$AG$19,31,0)),"")</f>
        <v/>
      </c>
      <c r="P770" s="20" t="str">
        <f t="shared" si="34"/>
        <v/>
      </c>
      <c r="AC770" s="18"/>
      <c r="AD770" s="17"/>
      <c r="AK770" s="17"/>
      <c r="AL770" s="17"/>
      <c r="AM770" s="17"/>
      <c r="AN770" s="17"/>
      <c r="AO770" s="17"/>
      <c r="AP770" s="17"/>
      <c r="AQ770" s="17"/>
      <c r="AR770" s="17"/>
      <c r="AS770" s="17"/>
      <c r="AT770" s="17"/>
      <c r="AU770" s="17"/>
      <c r="AV770" s="17"/>
      <c r="AW770" s="17"/>
      <c r="AX770" s="17"/>
      <c r="AY770" s="17"/>
      <c r="AZ770" s="17"/>
    </row>
    <row r="771" spans="10:52" x14ac:dyDescent="0.2">
      <c r="J771" s="20" t="str">
        <f t="shared" si="33"/>
        <v xml:space="preserve"> </v>
      </c>
      <c r="K771" s="19"/>
      <c r="M771" s="28" t="str">
        <f>IF($L771&gt;0,IF($F771="F",1.11*$L771+VLOOKUP($G771,Ages!$A$3:$AG$10,31,0),1.35*$L771+VLOOKUP($G771,Ages!$A$12:$AG$19,31,0)),"")</f>
        <v/>
      </c>
      <c r="P771" s="20" t="str">
        <f t="shared" si="34"/>
        <v/>
      </c>
      <c r="AC771" s="18"/>
      <c r="AD771" s="17"/>
      <c r="AK771" s="17"/>
      <c r="AL771" s="17"/>
      <c r="AM771" s="17"/>
      <c r="AN771" s="17"/>
      <c r="AO771" s="17"/>
      <c r="AP771" s="17"/>
      <c r="AQ771" s="17"/>
      <c r="AR771" s="17"/>
      <c r="AS771" s="17"/>
      <c r="AT771" s="17"/>
      <c r="AU771" s="17"/>
      <c r="AV771" s="17"/>
      <c r="AW771" s="17"/>
      <c r="AX771" s="17"/>
      <c r="AY771" s="17"/>
      <c r="AZ771" s="17"/>
    </row>
    <row r="772" spans="10:52" x14ac:dyDescent="0.2">
      <c r="J772" s="20" t="str">
        <f t="shared" si="33"/>
        <v xml:space="preserve"> </v>
      </c>
      <c r="K772" s="19"/>
      <c r="M772" s="28" t="str">
        <f>IF($L772&gt;0,IF($F772="F",1.11*$L772+VLOOKUP($G772,Ages!$A$3:$AG$10,31,0),1.35*$L772+VLOOKUP($G772,Ages!$A$12:$AG$19,31,0)),"")</f>
        <v/>
      </c>
      <c r="P772" s="20" t="str">
        <f t="shared" si="34"/>
        <v/>
      </c>
      <c r="AC772" s="18"/>
      <c r="AD772" s="17"/>
      <c r="AK772" s="17"/>
      <c r="AL772" s="17"/>
      <c r="AM772" s="17"/>
      <c r="AN772" s="17"/>
      <c r="AO772" s="17"/>
      <c r="AP772" s="17"/>
      <c r="AQ772" s="17"/>
      <c r="AR772" s="17"/>
      <c r="AS772" s="17"/>
      <c r="AT772" s="17"/>
      <c r="AU772" s="17"/>
      <c r="AV772" s="17"/>
      <c r="AW772" s="17"/>
      <c r="AX772" s="17"/>
      <c r="AY772" s="17"/>
      <c r="AZ772" s="17"/>
    </row>
    <row r="773" spans="10:52" x14ac:dyDescent="0.2">
      <c r="J773" s="20" t="str">
        <f t="shared" si="33"/>
        <v xml:space="preserve"> </v>
      </c>
      <c r="K773" s="19"/>
      <c r="M773" s="28" t="str">
        <f>IF($L773&gt;0,IF($F773="F",1.11*$L773+VLOOKUP($G773,Ages!$A$3:$AG$10,31,0),1.35*$L773+VLOOKUP($G773,Ages!$A$12:$AG$19,31,0)),"")</f>
        <v/>
      </c>
      <c r="P773" s="20" t="str">
        <f t="shared" si="34"/>
        <v/>
      </c>
      <c r="AC773" s="18"/>
      <c r="AD773" s="17"/>
      <c r="AK773" s="17"/>
      <c r="AL773" s="17"/>
      <c r="AM773" s="17"/>
      <c r="AN773" s="17"/>
      <c r="AO773" s="17"/>
      <c r="AP773" s="17"/>
      <c r="AQ773" s="17"/>
      <c r="AR773" s="17"/>
      <c r="AS773" s="17"/>
      <c r="AT773" s="17"/>
      <c r="AU773" s="17"/>
      <c r="AV773" s="17"/>
      <c r="AW773" s="17"/>
      <c r="AX773" s="17"/>
      <c r="AY773" s="17"/>
      <c r="AZ773" s="17"/>
    </row>
    <row r="774" spans="10:52" x14ac:dyDescent="0.2">
      <c r="J774" s="20" t="str">
        <f t="shared" si="33"/>
        <v xml:space="preserve"> </v>
      </c>
      <c r="K774" s="19"/>
      <c r="M774" s="28" t="str">
        <f>IF($L774&gt;0,IF($F774="F",1.11*$L774+VLOOKUP($G774,Ages!$A$3:$AG$10,31,0),1.35*$L774+VLOOKUP($G774,Ages!$A$12:$AG$19,31,0)),"")</f>
        <v/>
      </c>
      <c r="P774" s="20" t="str">
        <f t="shared" si="34"/>
        <v/>
      </c>
      <c r="AC774" s="18"/>
      <c r="AD774" s="17"/>
      <c r="AK774" s="17"/>
      <c r="AL774" s="17"/>
      <c r="AM774" s="17"/>
      <c r="AN774" s="17"/>
      <c r="AO774" s="17"/>
      <c r="AP774" s="17"/>
      <c r="AQ774" s="17"/>
      <c r="AR774" s="17"/>
      <c r="AS774" s="17"/>
      <c r="AT774" s="17"/>
      <c r="AU774" s="17"/>
      <c r="AV774" s="17"/>
      <c r="AW774" s="17"/>
      <c r="AX774" s="17"/>
      <c r="AY774" s="17"/>
      <c r="AZ774" s="17"/>
    </row>
    <row r="775" spans="10:52" x14ac:dyDescent="0.2">
      <c r="J775" s="20" t="str">
        <f t="shared" ref="J775:J805" si="35">IF(AND(H775&gt;0,I775&gt;0),(I775/(H775*H775))*703, " ")</f>
        <v xml:space="preserve"> </v>
      </c>
      <c r="K775" s="19"/>
      <c r="M775" s="28" t="str">
        <f>IF($L775&gt;0,IF($F775="F",1.11*$L775+VLOOKUP($G775,Ages!$A$3:$AG$10,31,0),1.35*$L775+VLOOKUP($G775,Ages!$A$12:$AG$19,31,0)),"")</f>
        <v/>
      </c>
      <c r="P775" s="20" t="str">
        <f t="shared" ref="P775:P838" si="36">IF(AND(N775&gt;0,O775&gt;0),IF($F775="F",0.61*($N775+$O775)+5,0.735*($N775+$O775)+1),"")</f>
        <v/>
      </c>
      <c r="AC775" s="18"/>
      <c r="AD775" s="17"/>
      <c r="AK775" s="17"/>
      <c r="AL775" s="17"/>
      <c r="AM775" s="17"/>
      <c r="AN775" s="17"/>
      <c r="AO775" s="17"/>
      <c r="AP775" s="17"/>
      <c r="AQ775" s="17"/>
      <c r="AR775" s="17"/>
      <c r="AS775" s="17"/>
      <c r="AT775" s="17"/>
      <c r="AU775" s="17"/>
      <c r="AV775" s="17"/>
      <c r="AW775" s="17"/>
      <c r="AX775" s="17"/>
      <c r="AY775" s="17"/>
      <c r="AZ775" s="17"/>
    </row>
    <row r="776" spans="10:52" x14ac:dyDescent="0.2">
      <c r="J776" s="20" t="str">
        <f t="shared" si="35"/>
        <v xml:space="preserve"> </v>
      </c>
      <c r="K776" s="19"/>
      <c r="M776" s="28" t="str">
        <f>IF($L776&gt;0,IF($F776="F",1.11*$L776+VLOOKUP($G776,Ages!$A$3:$AG$10,31,0),1.35*$L776+VLOOKUP($G776,Ages!$A$12:$AG$19,31,0)),"")</f>
        <v/>
      </c>
      <c r="P776" s="20" t="str">
        <f t="shared" si="36"/>
        <v/>
      </c>
      <c r="AC776" s="18"/>
      <c r="AD776" s="17"/>
      <c r="AK776" s="17"/>
      <c r="AL776" s="17"/>
      <c r="AM776" s="17"/>
      <c r="AN776" s="17"/>
      <c r="AO776" s="17"/>
      <c r="AP776" s="17"/>
      <c r="AQ776" s="17"/>
      <c r="AR776" s="17"/>
      <c r="AS776" s="17"/>
      <c r="AT776" s="17"/>
      <c r="AU776" s="17"/>
      <c r="AV776" s="17"/>
      <c r="AW776" s="17"/>
      <c r="AX776" s="17"/>
      <c r="AY776" s="17"/>
      <c r="AZ776" s="17"/>
    </row>
    <row r="777" spans="10:52" x14ac:dyDescent="0.2">
      <c r="J777" s="20" t="str">
        <f t="shared" si="35"/>
        <v xml:space="preserve"> </v>
      </c>
      <c r="K777" s="19"/>
      <c r="M777" s="28" t="str">
        <f>IF($L777&gt;0,IF($F777="F",1.11*$L777+VLOOKUP($G777,Ages!$A$3:$AG$10,31,0),1.35*$L777+VLOOKUP($G777,Ages!$A$12:$AG$19,31,0)),"")</f>
        <v/>
      </c>
      <c r="P777" s="20" t="str">
        <f t="shared" si="36"/>
        <v/>
      </c>
      <c r="AC777" s="18"/>
      <c r="AD777" s="17"/>
      <c r="AK777" s="17"/>
      <c r="AL777" s="17"/>
      <c r="AM777" s="17"/>
      <c r="AN777" s="17"/>
      <c r="AO777" s="17"/>
      <c r="AP777" s="17"/>
      <c r="AQ777" s="17"/>
      <c r="AR777" s="17"/>
      <c r="AS777" s="17"/>
      <c r="AT777" s="17"/>
      <c r="AU777" s="17"/>
      <c r="AV777" s="17"/>
      <c r="AW777" s="17"/>
      <c r="AX777" s="17"/>
      <c r="AY777" s="17"/>
      <c r="AZ777" s="17"/>
    </row>
    <row r="778" spans="10:52" x14ac:dyDescent="0.2">
      <c r="J778" s="20" t="str">
        <f t="shared" si="35"/>
        <v xml:space="preserve"> </v>
      </c>
      <c r="K778" s="19"/>
      <c r="M778" s="28" t="str">
        <f>IF($L778&gt;0,IF($F778="F",1.11*$L778+VLOOKUP($G778,Ages!$A$3:$AG$10,31,0),1.35*$L778+VLOOKUP($G778,Ages!$A$12:$AG$19,31,0)),"")</f>
        <v/>
      </c>
      <c r="P778" s="20" t="str">
        <f t="shared" si="36"/>
        <v/>
      </c>
      <c r="AC778" s="18"/>
      <c r="AD778" s="17"/>
      <c r="AK778" s="17"/>
      <c r="AL778" s="17"/>
      <c r="AM778" s="17"/>
      <c r="AN778" s="17"/>
      <c r="AO778" s="17"/>
      <c r="AP778" s="17"/>
      <c r="AQ778" s="17"/>
      <c r="AR778" s="17"/>
      <c r="AS778" s="17"/>
      <c r="AT778" s="17"/>
      <c r="AU778" s="17"/>
      <c r="AV778" s="17"/>
      <c r="AW778" s="17"/>
      <c r="AX778" s="17"/>
      <c r="AY778" s="17"/>
      <c r="AZ778" s="17"/>
    </row>
    <row r="779" spans="10:52" x14ac:dyDescent="0.2">
      <c r="J779" s="20" t="str">
        <f t="shared" si="35"/>
        <v xml:space="preserve"> </v>
      </c>
      <c r="K779" s="19"/>
      <c r="M779" s="28" t="str">
        <f>IF($L779&gt;0,IF($F779="F",1.11*$L779+VLOOKUP($G779,Ages!$A$3:$AG$10,31,0),1.35*$L779+VLOOKUP($G779,Ages!$A$12:$AG$19,31,0)),"")</f>
        <v/>
      </c>
      <c r="P779" s="20" t="str">
        <f t="shared" si="36"/>
        <v/>
      </c>
      <c r="AC779" s="18"/>
      <c r="AD779" s="17"/>
      <c r="AK779" s="17"/>
      <c r="AL779" s="17"/>
      <c r="AM779" s="17"/>
      <c r="AN779" s="17"/>
      <c r="AO779" s="17"/>
      <c r="AP779" s="17"/>
      <c r="AQ779" s="17"/>
      <c r="AR779" s="17"/>
      <c r="AS779" s="17"/>
      <c r="AT779" s="17"/>
      <c r="AU779" s="17"/>
      <c r="AV779" s="17"/>
      <c r="AW779" s="17"/>
      <c r="AX779" s="17"/>
      <c r="AY779" s="17"/>
      <c r="AZ779" s="17"/>
    </row>
    <row r="780" spans="10:52" x14ac:dyDescent="0.2">
      <c r="J780" s="20" t="str">
        <f t="shared" si="35"/>
        <v xml:space="preserve"> </v>
      </c>
      <c r="K780" s="19"/>
      <c r="M780" s="28" t="str">
        <f>IF($L780&gt;0,IF($F780="F",1.11*$L780+VLOOKUP($G780,Ages!$A$3:$AG$10,31,0),1.35*$L780+VLOOKUP($G780,Ages!$A$12:$AG$19,31,0)),"")</f>
        <v/>
      </c>
      <c r="P780" s="20" t="str">
        <f t="shared" si="36"/>
        <v/>
      </c>
      <c r="AC780" s="18"/>
      <c r="AD780" s="17"/>
      <c r="AK780" s="17"/>
      <c r="AL780" s="17"/>
      <c r="AM780" s="17"/>
      <c r="AN780" s="17"/>
      <c r="AO780" s="17"/>
      <c r="AP780" s="17"/>
      <c r="AQ780" s="17"/>
      <c r="AR780" s="17"/>
      <c r="AS780" s="17"/>
      <c r="AT780" s="17"/>
      <c r="AU780" s="17"/>
      <c r="AV780" s="17"/>
      <c r="AW780" s="17"/>
      <c r="AX780" s="17"/>
      <c r="AY780" s="17"/>
      <c r="AZ780" s="17"/>
    </row>
    <row r="781" spans="10:52" x14ac:dyDescent="0.2">
      <c r="J781" s="20" t="str">
        <f t="shared" si="35"/>
        <v xml:space="preserve"> </v>
      </c>
      <c r="K781" s="19"/>
      <c r="M781" s="28" t="str">
        <f>IF($L781&gt;0,IF($F781="F",1.11*$L781+VLOOKUP($G781,Ages!$A$3:$AG$10,31,0),1.35*$L781+VLOOKUP($G781,Ages!$A$12:$AG$19,31,0)),"")</f>
        <v/>
      </c>
      <c r="P781" s="20" t="str">
        <f t="shared" si="36"/>
        <v/>
      </c>
      <c r="AC781" s="18"/>
      <c r="AD781" s="17"/>
      <c r="AK781" s="17"/>
      <c r="AL781" s="17"/>
      <c r="AM781" s="17"/>
      <c r="AN781" s="17"/>
      <c r="AO781" s="17"/>
      <c r="AP781" s="17"/>
      <c r="AQ781" s="17"/>
      <c r="AR781" s="17"/>
      <c r="AS781" s="17"/>
      <c r="AT781" s="17"/>
      <c r="AU781" s="17"/>
      <c r="AV781" s="17"/>
      <c r="AW781" s="17"/>
      <c r="AX781" s="17"/>
      <c r="AY781" s="17"/>
      <c r="AZ781" s="17"/>
    </row>
    <row r="782" spans="10:52" x14ac:dyDescent="0.2">
      <c r="J782" s="20" t="str">
        <f t="shared" si="35"/>
        <v xml:space="preserve"> </v>
      </c>
      <c r="K782" s="19"/>
      <c r="M782" s="28" t="str">
        <f>IF($L782&gt;0,IF($F782="F",1.11*$L782+VLOOKUP($G782,Ages!$A$3:$AG$10,31,0),1.35*$L782+VLOOKUP($G782,Ages!$A$12:$AG$19,31,0)),"")</f>
        <v/>
      </c>
      <c r="P782" s="20" t="str">
        <f t="shared" si="36"/>
        <v/>
      </c>
      <c r="AC782" s="18"/>
      <c r="AD782" s="17"/>
      <c r="AK782" s="17"/>
      <c r="AL782" s="17"/>
      <c r="AM782" s="17"/>
      <c r="AN782" s="17"/>
      <c r="AO782" s="17"/>
      <c r="AP782" s="17"/>
      <c r="AQ782" s="17"/>
      <c r="AR782" s="17"/>
      <c r="AS782" s="17"/>
      <c r="AT782" s="17"/>
      <c r="AU782" s="17"/>
      <c r="AV782" s="17"/>
      <c r="AW782" s="17"/>
      <c r="AX782" s="17"/>
      <c r="AY782" s="17"/>
      <c r="AZ782" s="17"/>
    </row>
    <row r="783" spans="10:52" x14ac:dyDescent="0.2">
      <c r="J783" s="20" t="str">
        <f t="shared" si="35"/>
        <v xml:space="preserve"> </v>
      </c>
      <c r="K783" s="19"/>
      <c r="M783" s="28" t="str">
        <f>IF($L783&gt;0,IF($F783="F",1.11*$L783+VLOOKUP($G783,Ages!$A$3:$AG$10,31,0),1.35*$L783+VLOOKUP($G783,Ages!$A$12:$AG$19,31,0)),"")</f>
        <v/>
      </c>
      <c r="P783" s="20" t="str">
        <f t="shared" si="36"/>
        <v/>
      </c>
      <c r="AC783" s="18"/>
      <c r="AD783" s="17"/>
      <c r="AK783" s="17"/>
      <c r="AL783" s="17"/>
      <c r="AM783" s="17"/>
      <c r="AN783" s="17"/>
      <c r="AO783" s="17"/>
      <c r="AP783" s="17"/>
      <c r="AQ783" s="17"/>
      <c r="AR783" s="17"/>
      <c r="AS783" s="17"/>
      <c r="AT783" s="17"/>
      <c r="AU783" s="17"/>
      <c r="AV783" s="17"/>
      <c r="AW783" s="17"/>
      <c r="AX783" s="17"/>
      <c r="AY783" s="17"/>
      <c r="AZ783" s="17"/>
    </row>
    <row r="784" spans="10:52" x14ac:dyDescent="0.2">
      <c r="J784" s="20" t="str">
        <f t="shared" si="35"/>
        <v xml:space="preserve"> </v>
      </c>
      <c r="K784" s="19"/>
      <c r="M784" s="28" t="str">
        <f>IF($L784&gt;0,IF($F784="F",1.11*$L784+VLOOKUP($G784,Ages!$A$3:$AG$10,31,0),1.35*$L784+VLOOKUP($G784,Ages!$A$12:$AG$19,31,0)),"")</f>
        <v/>
      </c>
      <c r="P784" s="20" t="str">
        <f t="shared" si="36"/>
        <v/>
      </c>
      <c r="AC784" s="18"/>
      <c r="AD784" s="17"/>
      <c r="AK784" s="17"/>
      <c r="AL784" s="17"/>
      <c r="AM784" s="17"/>
      <c r="AN784" s="17"/>
      <c r="AO784" s="17"/>
      <c r="AP784" s="17"/>
      <c r="AQ784" s="17"/>
      <c r="AR784" s="17"/>
      <c r="AS784" s="17"/>
      <c r="AT784" s="17"/>
      <c r="AU784" s="17"/>
      <c r="AV784" s="17"/>
      <c r="AW784" s="17"/>
      <c r="AX784" s="17"/>
      <c r="AY784" s="17"/>
      <c r="AZ784" s="17"/>
    </row>
    <row r="785" spans="10:52" x14ac:dyDescent="0.2">
      <c r="J785" s="20" t="str">
        <f t="shared" si="35"/>
        <v xml:space="preserve"> </v>
      </c>
      <c r="K785" s="19"/>
      <c r="M785" s="28" t="str">
        <f>IF($L785&gt;0,IF($F785="F",1.11*$L785+VLOOKUP($G785,Ages!$A$3:$AG$10,31,0),1.35*$L785+VLOOKUP($G785,Ages!$A$12:$AG$19,31,0)),"")</f>
        <v/>
      </c>
      <c r="P785" s="20" t="str">
        <f t="shared" si="36"/>
        <v/>
      </c>
      <c r="AC785" s="18"/>
      <c r="AD785" s="17"/>
      <c r="AK785" s="17"/>
      <c r="AL785" s="17"/>
      <c r="AM785" s="17"/>
      <c r="AN785" s="17"/>
      <c r="AO785" s="17"/>
      <c r="AP785" s="17"/>
      <c r="AQ785" s="17"/>
      <c r="AR785" s="17"/>
      <c r="AS785" s="17"/>
      <c r="AT785" s="17"/>
      <c r="AU785" s="17"/>
      <c r="AV785" s="17"/>
      <c r="AW785" s="17"/>
      <c r="AX785" s="17"/>
      <c r="AY785" s="17"/>
      <c r="AZ785" s="17"/>
    </row>
    <row r="786" spans="10:52" x14ac:dyDescent="0.2">
      <c r="J786" s="20" t="str">
        <f t="shared" si="35"/>
        <v xml:space="preserve"> </v>
      </c>
      <c r="K786" s="19"/>
      <c r="M786" s="28" t="str">
        <f>IF($L786&gt;0,IF($F786="F",1.11*$L786+VLOOKUP($G786,Ages!$A$3:$AG$10,31,0),1.35*$L786+VLOOKUP($G786,Ages!$A$12:$AG$19,31,0)),"")</f>
        <v/>
      </c>
      <c r="P786" s="20" t="str">
        <f t="shared" si="36"/>
        <v/>
      </c>
      <c r="AC786" s="18"/>
      <c r="AD786" s="17"/>
      <c r="AK786" s="17"/>
      <c r="AL786" s="17"/>
      <c r="AM786" s="17"/>
      <c r="AN786" s="17"/>
      <c r="AO786" s="17"/>
      <c r="AP786" s="17"/>
      <c r="AQ786" s="17"/>
      <c r="AR786" s="17"/>
      <c r="AS786" s="17"/>
      <c r="AT786" s="17"/>
      <c r="AU786" s="17"/>
      <c r="AV786" s="17"/>
      <c r="AW786" s="17"/>
      <c r="AX786" s="17"/>
      <c r="AY786" s="17"/>
      <c r="AZ786" s="17"/>
    </row>
    <row r="787" spans="10:52" x14ac:dyDescent="0.2">
      <c r="J787" s="20" t="str">
        <f t="shared" si="35"/>
        <v xml:space="preserve"> </v>
      </c>
      <c r="K787" s="19"/>
      <c r="M787" s="28" t="str">
        <f>IF($L787&gt;0,IF($F787="F",1.11*$L787+VLOOKUP($G787,Ages!$A$3:$AG$10,31,0),1.35*$L787+VLOOKUP($G787,Ages!$A$12:$AG$19,31,0)),"")</f>
        <v/>
      </c>
      <c r="P787" s="20" t="str">
        <f t="shared" si="36"/>
        <v/>
      </c>
      <c r="AC787" s="18"/>
      <c r="AD787" s="17"/>
      <c r="AK787" s="17"/>
      <c r="AL787" s="17"/>
      <c r="AM787" s="17"/>
      <c r="AN787" s="17"/>
      <c r="AO787" s="17"/>
      <c r="AP787" s="17"/>
      <c r="AQ787" s="17"/>
      <c r="AR787" s="17"/>
      <c r="AS787" s="17"/>
      <c r="AT787" s="17"/>
      <c r="AU787" s="17"/>
      <c r="AV787" s="17"/>
      <c r="AW787" s="17"/>
      <c r="AX787" s="17"/>
      <c r="AY787" s="17"/>
      <c r="AZ787" s="17"/>
    </row>
    <row r="788" spans="10:52" x14ac:dyDescent="0.2">
      <c r="J788" s="20" t="str">
        <f t="shared" si="35"/>
        <v xml:space="preserve"> </v>
      </c>
      <c r="K788" s="19"/>
      <c r="M788" s="28" t="str">
        <f>IF($L788&gt;0,IF($F788="F",1.11*$L788+VLOOKUP($G788,Ages!$A$3:$AG$10,31,0),1.35*$L788+VLOOKUP($G788,Ages!$A$12:$AG$19,31,0)),"")</f>
        <v/>
      </c>
      <c r="P788" s="20" t="str">
        <f t="shared" si="36"/>
        <v/>
      </c>
      <c r="AC788" s="18"/>
      <c r="AD788" s="17"/>
      <c r="AK788" s="17"/>
      <c r="AL788" s="17"/>
      <c r="AM788" s="17"/>
      <c r="AN788" s="17"/>
      <c r="AO788" s="17"/>
      <c r="AP788" s="17"/>
      <c r="AQ788" s="17"/>
      <c r="AR788" s="17"/>
      <c r="AS788" s="17"/>
      <c r="AT788" s="17"/>
      <c r="AU788" s="17"/>
      <c r="AV788" s="17"/>
      <c r="AW788" s="17"/>
      <c r="AX788" s="17"/>
      <c r="AY788" s="17"/>
      <c r="AZ788" s="17"/>
    </row>
    <row r="789" spans="10:52" x14ac:dyDescent="0.2">
      <c r="J789" s="20" t="str">
        <f t="shared" si="35"/>
        <v xml:space="preserve"> </v>
      </c>
      <c r="K789" s="19"/>
      <c r="M789" s="28" t="str">
        <f>IF($L789&gt;0,IF($F789="F",1.11*$L789+VLOOKUP($G789,Ages!$A$3:$AG$10,31,0),1.35*$L789+VLOOKUP($G789,Ages!$A$12:$AG$19,31,0)),"")</f>
        <v/>
      </c>
      <c r="P789" s="20" t="str">
        <f t="shared" si="36"/>
        <v/>
      </c>
      <c r="AC789" s="18"/>
      <c r="AD789" s="17"/>
      <c r="AK789" s="17"/>
      <c r="AL789" s="17"/>
      <c r="AM789" s="17"/>
      <c r="AN789" s="17"/>
      <c r="AO789" s="17"/>
      <c r="AP789" s="17"/>
      <c r="AQ789" s="17"/>
      <c r="AR789" s="17"/>
      <c r="AS789" s="17"/>
      <c r="AT789" s="17"/>
      <c r="AU789" s="17"/>
      <c r="AV789" s="17"/>
      <c r="AW789" s="17"/>
      <c r="AX789" s="17"/>
      <c r="AY789" s="17"/>
      <c r="AZ789" s="17"/>
    </row>
    <row r="790" spans="10:52" x14ac:dyDescent="0.2">
      <c r="J790" s="20" t="str">
        <f t="shared" si="35"/>
        <v xml:space="preserve"> </v>
      </c>
      <c r="K790" s="19"/>
      <c r="M790" s="28" t="str">
        <f>IF($L790&gt;0,IF($F790="F",1.11*$L790+VLOOKUP($G790,Ages!$A$3:$AG$10,31,0),1.35*$L790+VLOOKUP($G790,Ages!$A$12:$AG$19,31,0)),"")</f>
        <v/>
      </c>
      <c r="P790" s="20" t="str">
        <f t="shared" si="36"/>
        <v/>
      </c>
      <c r="AK790" s="17"/>
      <c r="AL790" s="17"/>
      <c r="AM790" s="17"/>
      <c r="AN790" s="17"/>
      <c r="AO790" s="17"/>
      <c r="AP790" s="17"/>
      <c r="AQ790" s="17"/>
      <c r="AR790" s="17"/>
      <c r="AS790" s="17"/>
      <c r="AT790" s="17"/>
      <c r="AU790" s="17"/>
      <c r="AV790" s="17"/>
      <c r="AW790" s="17"/>
      <c r="AX790" s="17"/>
      <c r="AY790" s="17"/>
      <c r="AZ790" s="17"/>
    </row>
    <row r="791" spans="10:52" x14ac:dyDescent="0.2">
      <c r="J791" s="20" t="str">
        <f t="shared" si="35"/>
        <v xml:space="preserve"> </v>
      </c>
      <c r="K791" s="19"/>
      <c r="M791" s="28" t="str">
        <f>IF($L791&gt;0,IF($F791="F",1.11*$L791+VLOOKUP($G791,Ages!$A$3:$AG$10,31,0),1.35*$L791+VLOOKUP($G791,Ages!$A$12:$AG$19,31,0)),"")</f>
        <v/>
      </c>
      <c r="P791" s="20" t="str">
        <f t="shared" si="36"/>
        <v/>
      </c>
      <c r="AK791" s="17"/>
      <c r="AL791" s="17"/>
      <c r="AM791" s="17"/>
      <c r="AN791" s="17"/>
      <c r="AO791" s="17"/>
      <c r="AP791" s="17"/>
      <c r="AQ791" s="17"/>
      <c r="AR791" s="17"/>
      <c r="AS791" s="17"/>
      <c r="AT791" s="17"/>
      <c r="AU791" s="17"/>
      <c r="AV791" s="17"/>
      <c r="AW791" s="17"/>
      <c r="AX791" s="17"/>
      <c r="AY791" s="17"/>
      <c r="AZ791" s="17"/>
    </row>
    <row r="792" spans="10:52" x14ac:dyDescent="0.2">
      <c r="J792" s="20" t="str">
        <f t="shared" si="35"/>
        <v xml:space="preserve"> </v>
      </c>
      <c r="K792" s="19"/>
      <c r="M792" s="28" t="str">
        <f>IF($L792&gt;0,IF($F792="F",1.11*$L792+VLOOKUP($G792,Ages!$A$3:$AG$10,31,0),1.35*$L792+VLOOKUP($G792,Ages!$A$12:$AG$19,31,0)),"")</f>
        <v/>
      </c>
      <c r="P792" s="20" t="str">
        <f t="shared" si="36"/>
        <v/>
      </c>
      <c r="AK792" s="17"/>
      <c r="AL792" s="17"/>
      <c r="AM792" s="17"/>
      <c r="AN792" s="17"/>
      <c r="AO792" s="17"/>
      <c r="AP792" s="17"/>
      <c r="AQ792" s="17"/>
      <c r="AR792" s="17"/>
      <c r="AS792" s="17"/>
      <c r="AT792" s="17"/>
      <c r="AU792" s="17"/>
      <c r="AV792" s="17"/>
      <c r="AW792" s="17"/>
      <c r="AX792" s="17"/>
      <c r="AY792" s="17"/>
      <c r="AZ792" s="17"/>
    </row>
    <row r="793" spans="10:52" x14ac:dyDescent="0.2">
      <c r="J793" s="20" t="str">
        <f t="shared" si="35"/>
        <v xml:space="preserve"> </v>
      </c>
      <c r="K793" s="19"/>
      <c r="M793" s="28" t="str">
        <f>IF($L793&gt;0,IF($F793="F",1.11*$L793+VLOOKUP($G793,Ages!$A$3:$AG$10,31,0),1.35*$L793+VLOOKUP($G793,Ages!$A$12:$AG$19,31,0)),"")</f>
        <v/>
      </c>
      <c r="P793" s="20" t="str">
        <f t="shared" si="36"/>
        <v/>
      </c>
      <c r="AK793" s="17"/>
      <c r="AL793" s="17"/>
      <c r="AM793" s="17"/>
      <c r="AN793" s="17"/>
      <c r="AO793" s="17"/>
      <c r="AP793" s="17"/>
      <c r="AQ793" s="17"/>
      <c r="AR793" s="17"/>
      <c r="AS793" s="17"/>
      <c r="AT793" s="17"/>
      <c r="AU793" s="17"/>
      <c r="AV793" s="17"/>
      <c r="AW793" s="17"/>
      <c r="AX793" s="17"/>
      <c r="AY793" s="17"/>
      <c r="AZ793" s="17"/>
    </row>
    <row r="794" spans="10:52" x14ac:dyDescent="0.2">
      <c r="J794" s="20" t="str">
        <f t="shared" si="35"/>
        <v xml:space="preserve"> </v>
      </c>
      <c r="K794" s="19"/>
      <c r="M794" s="28" t="str">
        <f>IF($L794&gt;0,IF($F794="F",1.11*$L794+VLOOKUP($G794,Ages!$A$3:$AG$10,31,0),1.35*$L794+VLOOKUP($G794,Ages!$A$12:$AG$19,31,0)),"")</f>
        <v/>
      </c>
      <c r="P794" s="20" t="str">
        <f t="shared" si="36"/>
        <v/>
      </c>
      <c r="AK794" s="17"/>
      <c r="AL794" s="17"/>
      <c r="AM794" s="17"/>
      <c r="AN794" s="17"/>
      <c r="AO794" s="17"/>
      <c r="AP794" s="17"/>
      <c r="AQ794" s="17"/>
      <c r="AR794" s="17"/>
      <c r="AS794" s="17"/>
      <c r="AT794" s="17"/>
      <c r="AU794" s="17"/>
      <c r="AV794" s="17"/>
      <c r="AW794" s="17"/>
      <c r="AX794" s="17"/>
      <c r="AY794" s="17"/>
      <c r="AZ794" s="17"/>
    </row>
    <row r="795" spans="10:52" x14ac:dyDescent="0.2">
      <c r="J795" s="20" t="str">
        <f t="shared" si="35"/>
        <v xml:space="preserve"> </v>
      </c>
      <c r="K795" s="19"/>
      <c r="M795" s="28" t="str">
        <f>IF($L795&gt;0,IF($F795="F",1.11*$L795+VLOOKUP($G795,Ages!$A$3:$AG$10,31,0),1.35*$L795+VLOOKUP($G795,Ages!$A$12:$AG$19,31,0)),"")</f>
        <v/>
      </c>
      <c r="P795" s="20" t="str">
        <f t="shared" si="36"/>
        <v/>
      </c>
      <c r="AK795" s="17"/>
      <c r="AL795" s="17"/>
      <c r="AM795" s="17"/>
      <c r="AN795" s="17"/>
      <c r="AO795" s="17"/>
      <c r="AP795" s="17"/>
      <c r="AQ795" s="17"/>
      <c r="AR795" s="17"/>
      <c r="AS795" s="17"/>
      <c r="AT795" s="17"/>
      <c r="AU795" s="17"/>
      <c r="AV795" s="17"/>
      <c r="AW795" s="17"/>
      <c r="AX795" s="17"/>
      <c r="AY795" s="17"/>
      <c r="AZ795" s="17"/>
    </row>
    <row r="796" spans="10:52" x14ac:dyDescent="0.2">
      <c r="J796" s="20" t="str">
        <f t="shared" si="35"/>
        <v xml:space="preserve"> </v>
      </c>
      <c r="K796" s="19"/>
      <c r="M796" s="28" t="str">
        <f>IF($L796&gt;0,IF($F796="F",1.11*$L796+VLOOKUP($G796,Ages!$A$3:$AG$10,31,0),1.35*$L796+VLOOKUP($G796,Ages!$A$12:$AG$19,31,0)),"")</f>
        <v/>
      </c>
      <c r="P796" s="20" t="str">
        <f t="shared" si="36"/>
        <v/>
      </c>
      <c r="AK796" s="17"/>
      <c r="AL796" s="17"/>
      <c r="AM796" s="17"/>
      <c r="AN796" s="17"/>
      <c r="AO796" s="17"/>
      <c r="AP796" s="17"/>
      <c r="AQ796" s="17"/>
      <c r="AR796" s="17"/>
      <c r="AS796" s="17"/>
      <c r="AT796" s="17"/>
      <c r="AU796" s="17"/>
      <c r="AV796" s="17"/>
      <c r="AW796" s="17"/>
      <c r="AX796" s="17"/>
      <c r="AY796" s="17"/>
      <c r="AZ796" s="17"/>
    </row>
    <row r="797" spans="10:52" x14ac:dyDescent="0.2">
      <c r="J797" s="20" t="str">
        <f t="shared" si="35"/>
        <v xml:space="preserve"> </v>
      </c>
      <c r="K797" s="19"/>
      <c r="M797" s="28" t="str">
        <f>IF($L797&gt;0,IF($F797="F",1.11*$L797+VLOOKUP($G797,Ages!$A$3:$AG$10,31,0),1.35*$L797+VLOOKUP($G797,Ages!$A$12:$AG$19,31,0)),"")</f>
        <v/>
      </c>
      <c r="P797" s="20" t="str">
        <f t="shared" si="36"/>
        <v/>
      </c>
      <c r="AK797" s="17"/>
      <c r="AL797" s="17"/>
      <c r="AM797" s="17"/>
      <c r="AN797" s="17"/>
      <c r="AO797" s="17"/>
      <c r="AP797" s="17"/>
      <c r="AQ797" s="17"/>
      <c r="AR797" s="17"/>
      <c r="AS797" s="17"/>
      <c r="AT797" s="17"/>
      <c r="AU797" s="17"/>
      <c r="AV797" s="17"/>
      <c r="AW797" s="17"/>
      <c r="AX797" s="17"/>
      <c r="AY797" s="17"/>
      <c r="AZ797" s="17"/>
    </row>
    <row r="798" spans="10:52" x14ac:dyDescent="0.2">
      <c r="J798" s="20" t="str">
        <f t="shared" si="35"/>
        <v xml:space="preserve"> </v>
      </c>
      <c r="K798" s="19"/>
      <c r="M798" s="28" t="str">
        <f>IF($L798&gt;0,IF($F798="F",1.11*$L798+VLOOKUP($G798,Ages!$A$3:$AG$10,31,0),1.35*$L798+VLOOKUP($G798,Ages!$A$12:$AG$19,31,0)),"")</f>
        <v/>
      </c>
      <c r="P798" s="20" t="str">
        <f t="shared" si="36"/>
        <v/>
      </c>
      <c r="AK798" s="17"/>
      <c r="AL798" s="17"/>
      <c r="AM798" s="17"/>
      <c r="AN798" s="17"/>
      <c r="AO798" s="17"/>
      <c r="AP798" s="17"/>
      <c r="AQ798" s="17"/>
      <c r="AR798" s="17"/>
      <c r="AS798" s="17"/>
      <c r="AT798" s="17"/>
      <c r="AU798" s="17"/>
      <c r="AV798" s="17"/>
      <c r="AW798" s="17"/>
      <c r="AX798" s="17"/>
      <c r="AY798" s="17"/>
      <c r="AZ798" s="17"/>
    </row>
    <row r="799" spans="10:52" x14ac:dyDescent="0.2">
      <c r="J799" s="20" t="str">
        <f t="shared" si="35"/>
        <v xml:space="preserve"> </v>
      </c>
      <c r="K799" s="19"/>
      <c r="M799" s="28" t="str">
        <f>IF($L799&gt;0,IF($F799="F",1.11*$L799+VLOOKUP($G799,Ages!$A$3:$AG$10,31,0),1.35*$L799+VLOOKUP($G799,Ages!$A$12:$AG$19,31,0)),"")</f>
        <v/>
      </c>
      <c r="P799" s="20" t="str">
        <f t="shared" si="36"/>
        <v/>
      </c>
      <c r="AK799" s="17"/>
      <c r="AL799" s="17"/>
      <c r="AM799" s="17"/>
      <c r="AN799" s="17"/>
      <c r="AO799" s="17"/>
      <c r="AP799" s="17"/>
      <c r="AQ799" s="17"/>
      <c r="AR799" s="17"/>
      <c r="AS799" s="17"/>
      <c r="AT799" s="17"/>
      <c r="AU799" s="17"/>
      <c r="AV799" s="17"/>
      <c r="AW799" s="17"/>
      <c r="AX799" s="17"/>
      <c r="AY799" s="17"/>
      <c r="AZ799" s="17"/>
    </row>
    <row r="800" spans="10:52" x14ac:dyDescent="0.2">
      <c r="J800" s="20" t="str">
        <f t="shared" si="35"/>
        <v xml:space="preserve"> </v>
      </c>
      <c r="K800" s="19"/>
      <c r="M800" s="28" t="str">
        <f>IF($L800&gt;0,IF($F800="F",1.11*$L800+VLOOKUP($G800,Ages!$A$3:$AG$10,31,0),1.35*$L800+VLOOKUP($G800,Ages!$A$12:$AG$19,31,0)),"")</f>
        <v/>
      </c>
      <c r="P800" s="20" t="str">
        <f t="shared" si="36"/>
        <v/>
      </c>
      <c r="AK800" s="17"/>
      <c r="AL800" s="17"/>
      <c r="AM800" s="17"/>
      <c r="AN800" s="17"/>
      <c r="AO800" s="17"/>
      <c r="AP800" s="17"/>
      <c r="AQ800" s="17"/>
      <c r="AR800" s="17"/>
      <c r="AS800" s="17"/>
      <c r="AT800" s="17"/>
      <c r="AU800" s="17"/>
      <c r="AV800" s="17"/>
      <c r="AW800" s="17"/>
      <c r="AX800" s="17"/>
      <c r="AY800" s="17"/>
      <c r="AZ800" s="17"/>
    </row>
    <row r="801" spans="10:52" x14ac:dyDescent="0.2">
      <c r="J801" s="20" t="str">
        <f t="shared" si="35"/>
        <v xml:space="preserve"> </v>
      </c>
      <c r="K801" s="19"/>
      <c r="M801" s="28" t="str">
        <f>IF($L801&gt;0,IF($F801="F",1.11*$L801+VLOOKUP($G801,Ages!$A$3:$AG$10,31,0),1.35*$L801+VLOOKUP($G801,Ages!$A$12:$AG$19,31,0)),"")</f>
        <v/>
      </c>
      <c r="P801" s="20" t="str">
        <f t="shared" si="36"/>
        <v/>
      </c>
      <c r="AK801" s="17"/>
      <c r="AL801" s="17"/>
      <c r="AM801" s="17"/>
      <c r="AN801" s="17"/>
      <c r="AO801" s="17"/>
      <c r="AP801" s="17"/>
      <c r="AQ801" s="17"/>
      <c r="AR801" s="17"/>
      <c r="AS801" s="17"/>
      <c r="AT801" s="17"/>
      <c r="AU801" s="17"/>
      <c r="AV801" s="17"/>
      <c r="AW801" s="17"/>
      <c r="AX801" s="17"/>
      <c r="AY801" s="17"/>
      <c r="AZ801" s="17"/>
    </row>
    <row r="802" spans="10:52" x14ac:dyDescent="0.2">
      <c r="J802" s="20" t="str">
        <f t="shared" si="35"/>
        <v xml:space="preserve"> </v>
      </c>
      <c r="K802" s="19"/>
      <c r="M802" s="28" t="str">
        <f>IF($L802&gt;0,IF($F802="F",1.11*$L802+VLOOKUP($G802,Ages!$A$3:$AG$10,31,0),1.35*$L802+VLOOKUP($G802,Ages!$A$12:$AG$19,31,0)),"")</f>
        <v/>
      </c>
      <c r="P802" s="20" t="str">
        <f t="shared" si="36"/>
        <v/>
      </c>
      <c r="AK802" s="17"/>
      <c r="AL802" s="17"/>
      <c r="AM802" s="17"/>
      <c r="AN802" s="17"/>
      <c r="AO802" s="17"/>
      <c r="AP802" s="17"/>
      <c r="AQ802" s="17"/>
      <c r="AR802" s="17"/>
      <c r="AS802" s="17"/>
      <c r="AT802" s="17"/>
      <c r="AU802" s="17"/>
      <c r="AV802" s="17"/>
      <c r="AW802" s="17"/>
      <c r="AX802" s="17"/>
      <c r="AY802" s="17"/>
      <c r="AZ802" s="17"/>
    </row>
    <row r="803" spans="10:52" x14ac:dyDescent="0.2">
      <c r="J803" s="20" t="str">
        <f t="shared" si="35"/>
        <v xml:space="preserve"> </v>
      </c>
      <c r="K803" s="19"/>
      <c r="M803" s="28" t="str">
        <f>IF($L803&gt;0,IF($F803="F",1.11*$L803+VLOOKUP($G803,Ages!$A$3:$AG$10,31,0),1.35*$L803+VLOOKUP($G803,Ages!$A$12:$AG$19,31,0)),"")</f>
        <v/>
      </c>
      <c r="P803" s="20" t="str">
        <f t="shared" si="36"/>
        <v/>
      </c>
      <c r="AK803" s="17"/>
      <c r="AL803" s="17"/>
      <c r="AM803" s="17"/>
      <c r="AN803" s="17"/>
      <c r="AO803" s="17"/>
      <c r="AP803" s="17"/>
      <c r="AQ803" s="17"/>
      <c r="AR803" s="17"/>
      <c r="AS803" s="17"/>
      <c r="AT803" s="17"/>
      <c r="AU803" s="17"/>
      <c r="AV803" s="17"/>
      <c r="AW803" s="17"/>
      <c r="AX803" s="17"/>
      <c r="AY803" s="17"/>
      <c r="AZ803" s="17"/>
    </row>
    <row r="804" spans="10:52" x14ac:dyDescent="0.2">
      <c r="J804" s="20" t="str">
        <f t="shared" si="35"/>
        <v xml:space="preserve"> </v>
      </c>
      <c r="K804" s="19"/>
      <c r="M804" s="28" t="str">
        <f>IF($L804&gt;0,IF($F804="F",1.11*$L804+VLOOKUP($G804,Ages!$A$3:$AG$10,31,0),1.35*$L804+VLOOKUP($G804,Ages!$A$12:$AG$19,31,0)),"")</f>
        <v/>
      </c>
      <c r="P804" s="20" t="str">
        <f t="shared" si="36"/>
        <v/>
      </c>
      <c r="AK804" s="17"/>
      <c r="AL804" s="17"/>
      <c r="AM804" s="17"/>
      <c r="AN804" s="17"/>
      <c r="AO804" s="17"/>
      <c r="AP804" s="17"/>
      <c r="AQ804" s="17"/>
      <c r="AR804" s="17"/>
      <c r="AS804" s="17"/>
      <c r="AT804" s="17"/>
      <c r="AU804" s="17"/>
      <c r="AV804" s="17"/>
      <c r="AW804" s="17"/>
      <c r="AX804" s="17"/>
      <c r="AY804" s="17"/>
      <c r="AZ804" s="17"/>
    </row>
    <row r="805" spans="10:52" x14ac:dyDescent="0.2">
      <c r="J805" s="20" t="str">
        <f t="shared" si="35"/>
        <v xml:space="preserve"> </v>
      </c>
      <c r="K805" s="19"/>
      <c r="M805" s="28" t="str">
        <f>IF($L805&gt;0,IF($F805="F",1.11*$L805+VLOOKUP($G805,Ages!$A$3:$AG$10,31,0),1.35*$L805+VLOOKUP($G805,Ages!$A$12:$AG$19,31,0)),"")</f>
        <v/>
      </c>
      <c r="P805" s="20" t="str">
        <f t="shared" si="36"/>
        <v/>
      </c>
      <c r="AK805" s="17"/>
      <c r="AL805" s="17"/>
      <c r="AM805" s="17"/>
      <c r="AN805" s="17"/>
      <c r="AO805" s="17"/>
      <c r="AP805" s="17"/>
      <c r="AQ805" s="17"/>
      <c r="AR805" s="17"/>
      <c r="AS805" s="17"/>
      <c r="AT805" s="17"/>
      <c r="AU805" s="17"/>
      <c r="AV805" s="17"/>
      <c r="AW805" s="17"/>
      <c r="AX805" s="17"/>
      <c r="AY805" s="17"/>
      <c r="AZ805" s="17"/>
    </row>
    <row r="806" spans="10:52" x14ac:dyDescent="0.2">
      <c r="K806" s="19"/>
      <c r="M806" s="28" t="str">
        <f>IF($L806&gt;0,IF($F806="F",1.11*$L806+VLOOKUP($G806,Ages!$A$3:$AG$10,31,0),1.35*$L806+VLOOKUP($G806,Ages!$A$12:$AG$19,31,0)),"")</f>
        <v/>
      </c>
      <c r="P806" s="20" t="str">
        <f t="shared" si="36"/>
        <v/>
      </c>
      <c r="AK806" s="17"/>
      <c r="AL806" s="17"/>
      <c r="AM806" s="17"/>
      <c r="AN806" s="17"/>
      <c r="AO806" s="17"/>
      <c r="AP806" s="17"/>
      <c r="AQ806" s="17"/>
      <c r="AR806" s="17"/>
      <c r="AS806" s="17"/>
      <c r="AT806" s="17"/>
      <c r="AU806" s="17"/>
      <c r="AV806" s="17"/>
      <c r="AW806" s="17"/>
      <c r="AX806" s="17"/>
      <c r="AY806" s="17"/>
      <c r="AZ806" s="17"/>
    </row>
    <row r="807" spans="10:52" x14ac:dyDescent="0.2">
      <c r="K807" s="19"/>
      <c r="M807" s="28" t="str">
        <f>IF($L807&gt;0,IF($F807="F",1.11*$L807+VLOOKUP($G807,Ages!$A$3:$AG$10,31,0),1.35*$L807+VLOOKUP($G807,Ages!$A$12:$AG$19,31,0)),"")</f>
        <v/>
      </c>
      <c r="P807" s="20" t="str">
        <f t="shared" si="36"/>
        <v/>
      </c>
      <c r="AK807" s="17"/>
      <c r="AL807" s="17"/>
      <c r="AM807" s="17"/>
      <c r="AN807" s="17"/>
      <c r="AO807" s="17"/>
      <c r="AP807" s="17"/>
      <c r="AQ807" s="17"/>
      <c r="AR807" s="17"/>
      <c r="AS807" s="17"/>
      <c r="AT807" s="17"/>
      <c r="AU807" s="17"/>
      <c r="AV807" s="17"/>
      <c r="AW807" s="17"/>
      <c r="AX807" s="17"/>
      <c r="AY807" s="17"/>
      <c r="AZ807" s="17"/>
    </row>
    <row r="808" spans="10:52" x14ac:dyDescent="0.2">
      <c r="K808" s="19"/>
      <c r="M808" s="28" t="str">
        <f>IF($L808&gt;0,IF($F808="F",1.11*$L808+VLOOKUP($G808,Ages!$A$3:$AG$10,31,0),1.35*$L808+VLOOKUP($G808,Ages!$A$12:$AG$19,31,0)),"")</f>
        <v/>
      </c>
      <c r="P808" s="20" t="str">
        <f t="shared" si="36"/>
        <v/>
      </c>
      <c r="AK808" s="17"/>
      <c r="AL808" s="17"/>
      <c r="AM808" s="17"/>
      <c r="AN808" s="17"/>
      <c r="AO808" s="17"/>
      <c r="AP808" s="17"/>
      <c r="AQ808" s="17"/>
      <c r="AR808" s="17"/>
      <c r="AS808" s="17"/>
      <c r="AT808" s="17"/>
      <c r="AU808" s="17"/>
      <c r="AV808" s="17"/>
      <c r="AW808" s="17"/>
      <c r="AX808" s="17"/>
      <c r="AY808" s="17"/>
      <c r="AZ808" s="17"/>
    </row>
    <row r="809" spans="10:52" x14ac:dyDescent="0.2">
      <c r="K809" s="19"/>
      <c r="M809" s="28" t="str">
        <f>IF($L809&gt;0,IF($F809="F",1.11*$L809+VLOOKUP($G809,Ages!$A$3:$AG$10,31,0),1.35*$L809+VLOOKUP($G809,Ages!$A$12:$AG$19,31,0)),"")</f>
        <v/>
      </c>
      <c r="P809" s="20" t="str">
        <f t="shared" si="36"/>
        <v/>
      </c>
      <c r="AK809" s="17"/>
      <c r="AL809" s="17"/>
      <c r="AM809" s="17"/>
      <c r="AN809" s="17"/>
      <c r="AO809" s="17"/>
      <c r="AP809" s="17"/>
      <c r="AQ809" s="17"/>
      <c r="AR809" s="17"/>
      <c r="AS809" s="17"/>
      <c r="AT809" s="17"/>
      <c r="AU809" s="17"/>
      <c r="AV809" s="17"/>
      <c r="AW809" s="17"/>
      <c r="AX809" s="17"/>
      <c r="AY809" s="17"/>
      <c r="AZ809" s="17"/>
    </row>
    <row r="810" spans="10:52" x14ac:dyDescent="0.2">
      <c r="K810" s="19"/>
      <c r="M810" s="28" t="str">
        <f>IF($L810&gt;0,IF($F810="F",1.11*$L810+VLOOKUP($G810,Ages!$A$3:$AG$10,31,0),1.35*$L810+VLOOKUP($G810,Ages!$A$12:$AG$19,31,0)),"")</f>
        <v/>
      </c>
      <c r="P810" s="20" t="str">
        <f t="shared" si="36"/>
        <v/>
      </c>
      <c r="AK810" s="17"/>
      <c r="AL810" s="17"/>
      <c r="AM810" s="17"/>
      <c r="AN810" s="17"/>
      <c r="AO810" s="17"/>
      <c r="AP810" s="17"/>
      <c r="AQ810" s="17"/>
      <c r="AR810" s="17"/>
      <c r="AS810" s="17"/>
      <c r="AT810" s="17"/>
      <c r="AU810" s="17"/>
      <c r="AV810" s="17"/>
      <c r="AW810" s="17"/>
      <c r="AX810" s="17"/>
      <c r="AY810" s="17"/>
      <c r="AZ810" s="17"/>
    </row>
    <row r="811" spans="10:52" x14ac:dyDescent="0.2">
      <c r="K811" s="19"/>
      <c r="M811" s="28" t="str">
        <f>IF($L811&gt;0,IF($F811="F",1.11*$L811+VLOOKUP($G811,Ages!$A$3:$AG$10,31,0),1.35*$L811+VLOOKUP($G811,Ages!$A$12:$AG$19,31,0)),"")</f>
        <v/>
      </c>
      <c r="P811" s="20" t="str">
        <f t="shared" si="36"/>
        <v/>
      </c>
      <c r="AK811" s="17"/>
      <c r="AL811" s="17"/>
      <c r="AM811" s="17"/>
      <c r="AN811" s="17"/>
      <c r="AO811" s="17"/>
      <c r="AP811" s="17"/>
      <c r="AQ811" s="17"/>
      <c r="AR811" s="17"/>
      <c r="AS811" s="17"/>
      <c r="AT811" s="17"/>
      <c r="AU811" s="17"/>
      <c r="AV811" s="17"/>
      <c r="AW811" s="17"/>
      <c r="AX811" s="17"/>
      <c r="AY811" s="17"/>
      <c r="AZ811" s="17"/>
    </row>
    <row r="812" spans="10:52" x14ac:dyDescent="0.2">
      <c r="K812" s="19"/>
      <c r="M812" s="28" t="str">
        <f>IF($L812&gt;0,IF($F812="F",1.11*$L812+VLOOKUP($G812,Ages!$A$3:$AG$10,31,0),1.35*$L812+VLOOKUP($G812,Ages!$A$12:$AG$19,31,0)),"")</f>
        <v/>
      </c>
      <c r="P812" s="20" t="str">
        <f t="shared" si="36"/>
        <v/>
      </c>
      <c r="AK812" s="17"/>
      <c r="AL812" s="17"/>
      <c r="AM812" s="17"/>
      <c r="AN812" s="17"/>
      <c r="AO812" s="17"/>
      <c r="AP812" s="17"/>
      <c r="AQ812" s="17"/>
      <c r="AR812" s="17"/>
      <c r="AS812" s="17"/>
      <c r="AT812" s="17"/>
      <c r="AU812" s="17"/>
      <c r="AV812" s="17"/>
      <c r="AW812" s="17"/>
      <c r="AX812" s="17"/>
      <c r="AY812" s="17"/>
      <c r="AZ812" s="17"/>
    </row>
    <row r="813" spans="10:52" x14ac:dyDescent="0.2">
      <c r="K813" s="19"/>
      <c r="M813" s="28" t="str">
        <f>IF($L813&gt;0,IF($F813="F",1.11*$L813+VLOOKUP($G813,Ages!$A$3:$AG$10,31,0),1.35*$L813+VLOOKUP($G813,Ages!$A$12:$AG$19,31,0)),"")</f>
        <v/>
      </c>
      <c r="P813" s="20" t="str">
        <f t="shared" si="36"/>
        <v/>
      </c>
      <c r="AK813" s="17"/>
      <c r="AL813" s="17"/>
      <c r="AM813" s="17"/>
      <c r="AN813" s="17"/>
      <c r="AO813" s="17"/>
      <c r="AP813" s="17"/>
      <c r="AQ813" s="17"/>
      <c r="AR813" s="17"/>
      <c r="AS813" s="17"/>
      <c r="AT813" s="17"/>
      <c r="AU813" s="17"/>
      <c r="AV813" s="17"/>
      <c r="AW813" s="17"/>
      <c r="AX813" s="17"/>
      <c r="AY813" s="17"/>
      <c r="AZ813" s="17"/>
    </row>
    <row r="814" spans="10:52" x14ac:dyDescent="0.2">
      <c r="K814" s="19"/>
      <c r="M814" s="28" t="str">
        <f>IF($L814&gt;0,IF($F814="F",1.11*$L814+VLOOKUP($G814,Ages!$A$3:$AG$10,31,0),1.35*$L814+VLOOKUP($G814,Ages!$A$12:$AG$19,31,0)),"")</f>
        <v/>
      </c>
      <c r="P814" s="20" t="str">
        <f t="shared" si="36"/>
        <v/>
      </c>
      <c r="AK814" s="17"/>
      <c r="AL814" s="17"/>
      <c r="AM814" s="17"/>
      <c r="AN814" s="17"/>
      <c r="AO814" s="17"/>
      <c r="AP814" s="17"/>
      <c r="AQ814" s="17"/>
      <c r="AR814" s="17"/>
      <c r="AS814" s="17"/>
      <c r="AT814" s="17"/>
      <c r="AU814" s="17"/>
      <c r="AV814" s="17"/>
      <c r="AW814" s="17"/>
      <c r="AX814" s="17"/>
      <c r="AY814" s="17"/>
      <c r="AZ814" s="17"/>
    </row>
    <row r="815" spans="10:52" x14ac:dyDescent="0.2">
      <c r="K815" s="19"/>
      <c r="M815" s="28" t="str">
        <f>IF($L815&gt;0,IF($F815="F",1.11*$L815+VLOOKUP($G815,Ages!$A$3:$AG$10,31,0),1.35*$L815+VLOOKUP($G815,Ages!$A$12:$AG$19,31,0)),"")</f>
        <v/>
      </c>
      <c r="P815" s="20" t="str">
        <f t="shared" si="36"/>
        <v/>
      </c>
    </row>
    <row r="816" spans="10:52" x14ac:dyDescent="0.2">
      <c r="K816" s="19"/>
      <c r="M816" s="28" t="str">
        <f>IF($L816&gt;0,IF($F816="F",1.11*$L816+VLOOKUP($G816,Ages!$A$3:$AG$10,31,0),1.35*$L816+VLOOKUP($G816,Ages!$A$12:$AG$19,31,0)),"")</f>
        <v/>
      </c>
      <c r="P816" s="20" t="str">
        <f t="shared" si="36"/>
        <v/>
      </c>
    </row>
    <row r="817" spans="11:16" x14ac:dyDescent="0.2">
      <c r="K817" s="19"/>
      <c r="M817" s="28" t="str">
        <f>IF($L817&gt;0,IF($F817="F",1.11*$L817+VLOOKUP($G817,Ages!$A$3:$AG$10,31,0),1.35*$L817+VLOOKUP($G817,Ages!$A$12:$AG$19,31,0)),"")</f>
        <v/>
      </c>
      <c r="P817" s="20" t="str">
        <f t="shared" si="36"/>
        <v/>
      </c>
    </row>
    <row r="818" spans="11:16" x14ac:dyDescent="0.2">
      <c r="K818" s="19"/>
      <c r="M818" s="28" t="str">
        <f>IF($L818&gt;0,IF($F818="F",1.11*$L818+VLOOKUP($G818,Ages!$A$3:$AG$10,31,0),1.35*$L818+VLOOKUP($G818,Ages!$A$12:$AG$19,31,0)),"")</f>
        <v/>
      </c>
      <c r="P818" s="20" t="str">
        <f t="shared" si="36"/>
        <v/>
      </c>
    </row>
    <row r="819" spans="11:16" x14ac:dyDescent="0.2">
      <c r="K819" s="19"/>
      <c r="M819" s="28" t="str">
        <f>IF($L819&gt;0,IF($F819="F",1.11*$L819+VLOOKUP($G819,Ages!$A$3:$AG$10,31,0),1.35*$L819+VLOOKUP($G819,Ages!$A$12:$AG$19,31,0)),"")</f>
        <v/>
      </c>
      <c r="P819" s="20" t="str">
        <f t="shared" si="36"/>
        <v/>
      </c>
    </row>
    <row r="820" spans="11:16" x14ac:dyDescent="0.2">
      <c r="K820" s="19"/>
      <c r="M820" s="28" t="str">
        <f>IF($L820&gt;0,IF($F820="F",1.11*$L820+VLOOKUP($G820,Ages!$A$3:$AG$10,31,0),1.35*$L820+VLOOKUP($G820,Ages!$A$12:$AG$19,31,0)),"")</f>
        <v/>
      </c>
      <c r="P820" s="20" t="str">
        <f t="shared" si="36"/>
        <v/>
      </c>
    </row>
    <row r="821" spans="11:16" x14ac:dyDescent="0.2">
      <c r="K821" s="19"/>
      <c r="M821" s="28" t="str">
        <f>IF($L821&gt;0,IF($F821="F",1.11*$L821+VLOOKUP($G821,Ages!$A$3:$AG$10,31,0),1.35*$L821+VLOOKUP($G821,Ages!$A$12:$AG$19,31,0)),"")</f>
        <v/>
      </c>
      <c r="P821" s="20" t="str">
        <f t="shared" si="36"/>
        <v/>
      </c>
    </row>
    <row r="822" spans="11:16" x14ac:dyDescent="0.2">
      <c r="K822" s="19"/>
      <c r="M822" s="28" t="str">
        <f>IF($L822&gt;0,IF($F822="F",1.11*$L822+VLOOKUP($G822,Ages!$A$3:$AG$10,31,0),1.35*$L822+VLOOKUP($G822,Ages!$A$12:$AG$19,31,0)),"")</f>
        <v/>
      </c>
      <c r="P822" s="20" t="str">
        <f t="shared" si="36"/>
        <v/>
      </c>
    </row>
    <row r="823" spans="11:16" x14ac:dyDescent="0.2">
      <c r="K823" s="19"/>
      <c r="M823" s="28" t="str">
        <f>IF($L823&gt;0,IF($F823="F",1.11*$L823+VLOOKUP($G823,Ages!$A$3:$AG$10,31,0),1.35*$L823+VLOOKUP($G823,Ages!$A$12:$AG$19,31,0)),"")</f>
        <v/>
      </c>
      <c r="P823" s="20" t="str">
        <f t="shared" si="36"/>
        <v/>
      </c>
    </row>
    <row r="824" spans="11:16" x14ac:dyDescent="0.2">
      <c r="K824" s="19"/>
      <c r="M824" s="28" t="str">
        <f>IF($L824&gt;0,IF($F824="F",1.11*$L824+VLOOKUP($G824,Ages!$A$3:$AG$10,31,0),1.35*$L824+VLOOKUP($G824,Ages!$A$12:$AG$19,31,0)),"")</f>
        <v/>
      </c>
      <c r="P824" s="20" t="str">
        <f t="shared" si="36"/>
        <v/>
      </c>
    </row>
    <row r="825" spans="11:16" x14ac:dyDescent="0.2">
      <c r="K825" s="19"/>
      <c r="M825" s="28" t="str">
        <f>IF($L825&gt;0,IF($F825="F",1.11*$L825+VLOOKUP($G825,Ages!$A$3:$AG$10,31,0),1.35*$L825+VLOOKUP($G825,Ages!$A$12:$AG$19,31,0)),"")</f>
        <v/>
      </c>
      <c r="P825" s="20" t="str">
        <f t="shared" si="36"/>
        <v/>
      </c>
    </row>
    <row r="826" spans="11:16" x14ac:dyDescent="0.2">
      <c r="K826" s="19"/>
      <c r="M826" s="28" t="str">
        <f>IF($L826&gt;0,IF($F826="F",1.11*$L826+VLOOKUP($G826,Ages!$A$3:$AG$10,31,0),1.35*$L826+VLOOKUP($G826,Ages!$A$12:$AG$19,31,0)),"")</f>
        <v/>
      </c>
      <c r="P826" s="20" t="str">
        <f t="shared" si="36"/>
        <v/>
      </c>
    </row>
    <row r="827" spans="11:16" x14ac:dyDescent="0.2">
      <c r="K827" s="19"/>
      <c r="M827" s="28" t="str">
        <f>IF($L827&gt;0,IF($F827="F",1.11*$L827+VLOOKUP($G827,Ages!$A$3:$AG$10,31,0),1.35*$L827+VLOOKUP($G827,Ages!$A$12:$AG$19,31,0)),"")</f>
        <v/>
      </c>
      <c r="P827" s="20" t="str">
        <f t="shared" si="36"/>
        <v/>
      </c>
    </row>
    <row r="828" spans="11:16" x14ac:dyDescent="0.2">
      <c r="K828" s="19"/>
      <c r="M828" s="28" t="str">
        <f>IF($L828&gt;0,IF($F828="F",1.11*$L828+VLOOKUP($G828,Ages!$A$3:$AG$10,31,0),1.35*$L828+VLOOKUP($G828,Ages!$A$12:$AG$19,31,0)),"")</f>
        <v/>
      </c>
      <c r="P828" s="20" t="str">
        <f t="shared" si="36"/>
        <v/>
      </c>
    </row>
    <row r="829" spans="11:16" x14ac:dyDescent="0.2">
      <c r="K829" s="19"/>
      <c r="M829" s="28" t="str">
        <f>IF($L829&gt;0,IF($F829="F",1.11*$L829+VLOOKUP($G829,Ages!$A$3:$AG$10,31,0),1.35*$L829+VLOOKUP($G829,Ages!$A$12:$AG$19,31,0)),"")</f>
        <v/>
      </c>
      <c r="P829" s="20" t="str">
        <f t="shared" si="36"/>
        <v/>
      </c>
    </row>
    <row r="830" spans="11:16" x14ac:dyDescent="0.2">
      <c r="K830" s="19"/>
      <c r="M830" s="28" t="str">
        <f>IF($L830&gt;0,IF($F830="F",1.11*$L830+VLOOKUP($G830,Ages!$A$3:$AG$10,31,0),1.35*$L830+VLOOKUP($G830,Ages!$A$12:$AG$19,31,0)),"")</f>
        <v/>
      </c>
      <c r="P830" s="20" t="str">
        <f t="shared" si="36"/>
        <v/>
      </c>
    </row>
    <row r="831" spans="11:16" x14ac:dyDescent="0.2">
      <c r="K831" s="19"/>
      <c r="M831" s="28" t="str">
        <f>IF($L831&gt;0,IF($F831="F",1.11*$L831+VLOOKUP($G831,Ages!$A$3:$AG$10,31,0),1.35*$L831+VLOOKUP($G831,Ages!$A$12:$AG$19,31,0)),"")</f>
        <v/>
      </c>
      <c r="P831" s="20" t="str">
        <f t="shared" si="36"/>
        <v/>
      </c>
    </row>
    <row r="832" spans="11:16" x14ac:dyDescent="0.2">
      <c r="K832" s="19"/>
      <c r="M832" s="28" t="str">
        <f>IF($L832&gt;0,IF($F832="F",1.11*$L832+VLOOKUP($G832,Ages!$A$3:$AG$10,31,0),1.35*$L832+VLOOKUP($G832,Ages!$A$12:$AG$19,31,0)),"")</f>
        <v/>
      </c>
      <c r="P832" s="20" t="str">
        <f t="shared" si="36"/>
        <v/>
      </c>
    </row>
    <row r="833" spans="11:16" x14ac:dyDescent="0.2">
      <c r="K833" s="19"/>
      <c r="M833" s="28" t="str">
        <f>IF($L833&gt;0,IF($F833="F",1.11*$L833+VLOOKUP($G833,Ages!$A$3:$AG$10,31,0),1.35*$L833+VLOOKUP($G833,Ages!$A$12:$AG$19,31,0)),"")</f>
        <v/>
      </c>
      <c r="P833" s="20" t="str">
        <f t="shared" si="36"/>
        <v/>
      </c>
    </row>
    <row r="834" spans="11:16" x14ac:dyDescent="0.2">
      <c r="K834" s="19"/>
      <c r="M834" s="28" t="str">
        <f>IF($L834&gt;0,IF($F834="F",1.11*$L834+VLOOKUP($G834,Ages!$A$3:$AG$10,31,0),1.35*$L834+VLOOKUP($G834,Ages!$A$12:$AG$19,31,0)),"")</f>
        <v/>
      </c>
      <c r="P834" s="20" t="str">
        <f t="shared" si="36"/>
        <v/>
      </c>
    </row>
    <row r="835" spans="11:16" x14ac:dyDescent="0.2">
      <c r="K835" s="19"/>
      <c r="M835" s="28" t="str">
        <f>IF($L835&gt;0,IF($F835="F",1.11*$L835+VLOOKUP($G835,Ages!$A$3:$AG$10,31,0),1.35*$L835+VLOOKUP($G835,Ages!$A$12:$AG$19,31,0)),"")</f>
        <v/>
      </c>
      <c r="P835" s="20" t="str">
        <f t="shared" si="36"/>
        <v/>
      </c>
    </row>
    <row r="836" spans="11:16" x14ac:dyDescent="0.2">
      <c r="K836" s="19"/>
      <c r="M836" s="28" t="str">
        <f>IF($L836&gt;0,IF($F836="F",1.11*$L836+VLOOKUP($G836,Ages!$A$3:$AG$10,31,0),1.35*$L836+VLOOKUP($G836,Ages!$A$12:$AG$19,31,0)),"")</f>
        <v/>
      </c>
      <c r="P836" s="20" t="str">
        <f t="shared" si="36"/>
        <v/>
      </c>
    </row>
    <row r="837" spans="11:16" x14ac:dyDescent="0.2">
      <c r="K837" s="19"/>
      <c r="M837" s="28" t="str">
        <f>IF($L837&gt;0,IF($F837="F",1.11*$L837+VLOOKUP($G837,Ages!$A$3:$AG$10,31,0),1.35*$L837+VLOOKUP($G837,Ages!$A$12:$AG$19,31,0)),"")</f>
        <v/>
      </c>
      <c r="P837" s="20" t="str">
        <f t="shared" si="36"/>
        <v/>
      </c>
    </row>
    <row r="838" spans="11:16" x14ac:dyDescent="0.2">
      <c r="K838" s="19"/>
      <c r="M838" s="28" t="str">
        <f>IF($L838&gt;0,IF($F838="F",1.11*$L838+VLOOKUP($G838,Ages!$A$3:$AG$10,31,0),1.35*$L838+VLOOKUP($G838,Ages!$A$12:$AG$19,31,0)),"")</f>
        <v/>
      </c>
      <c r="P838" s="20" t="str">
        <f t="shared" si="36"/>
        <v/>
      </c>
    </row>
    <row r="839" spans="11:16" x14ac:dyDescent="0.2">
      <c r="K839" s="19"/>
      <c r="P839" s="20" t="str">
        <f t="shared" ref="P839:P902" si="37">IF(AND(N839&gt;0,O839&gt;0),IF($F839="F",0.61*($N839+$O839)+5,0.735*($N839+$O839)+1),"")</f>
        <v/>
      </c>
    </row>
    <row r="840" spans="11:16" x14ac:dyDescent="0.2">
      <c r="K840" s="19"/>
      <c r="P840" s="20" t="str">
        <f t="shared" si="37"/>
        <v/>
      </c>
    </row>
    <row r="841" spans="11:16" x14ac:dyDescent="0.2">
      <c r="K841" s="19"/>
      <c r="P841" s="20" t="str">
        <f t="shared" si="37"/>
        <v/>
      </c>
    </row>
    <row r="842" spans="11:16" x14ac:dyDescent="0.2">
      <c r="K842" s="19"/>
      <c r="P842" s="20" t="str">
        <f t="shared" si="37"/>
        <v/>
      </c>
    </row>
    <row r="843" spans="11:16" x14ac:dyDescent="0.2">
      <c r="K843" s="19"/>
      <c r="P843" s="20" t="str">
        <f t="shared" si="37"/>
        <v/>
      </c>
    </row>
    <row r="844" spans="11:16" x14ac:dyDescent="0.2">
      <c r="K844" s="19"/>
      <c r="P844" s="20" t="str">
        <f t="shared" si="37"/>
        <v/>
      </c>
    </row>
    <row r="845" spans="11:16" x14ac:dyDescent="0.2">
      <c r="K845" s="19"/>
      <c r="P845" s="20" t="str">
        <f t="shared" si="37"/>
        <v/>
      </c>
    </row>
    <row r="846" spans="11:16" x14ac:dyDescent="0.2">
      <c r="K846" s="19"/>
      <c r="P846" s="20" t="str">
        <f t="shared" si="37"/>
        <v/>
      </c>
    </row>
    <row r="847" spans="11:16" x14ac:dyDescent="0.2">
      <c r="K847" s="19"/>
      <c r="P847" s="20" t="str">
        <f t="shared" si="37"/>
        <v/>
      </c>
    </row>
    <row r="848" spans="11:16" x14ac:dyDescent="0.2">
      <c r="K848" s="19"/>
      <c r="P848" s="20" t="str">
        <f t="shared" si="37"/>
        <v/>
      </c>
    </row>
    <row r="849" spans="11:16" x14ac:dyDescent="0.2">
      <c r="K849" s="19"/>
      <c r="P849" s="20" t="str">
        <f t="shared" si="37"/>
        <v/>
      </c>
    </row>
    <row r="850" spans="11:16" x14ac:dyDescent="0.2">
      <c r="K850" s="19"/>
      <c r="P850" s="20" t="str">
        <f t="shared" si="37"/>
        <v/>
      </c>
    </row>
    <row r="851" spans="11:16" x14ac:dyDescent="0.2">
      <c r="K851" s="19"/>
      <c r="P851" s="20" t="str">
        <f t="shared" si="37"/>
        <v/>
      </c>
    </row>
    <row r="852" spans="11:16" x14ac:dyDescent="0.2">
      <c r="K852" s="19"/>
      <c r="P852" s="20" t="str">
        <f t="shared" si="37"/>
        <v/>
      </c>
    </row>
    <row r="853" spans="11:16" x14ac:dyDescent="0.2">
      <c r="K853" s="19"/>
      <c r="P853" s="20" t="str">
        <f t="shared" si="37"/>
        <v/>
      </c>
    </row>
    <row r="854" spans="11:16" x14ac:dyDescent="0.2">
      <c r="K854" s="19"/>
      <c r="P854" s="20" t="str">
        <f t="shared" si="37"/>
        <v/>
      </c>
    </row>
    <row r="855" spans="11:16" x14ac:dyDescent="0.2">
      <c r="K855" s="19"/>
      <c r="P855" s="20" t="str">
        <f t="shared" si="37"/>
        <v/>
      </c>
    </row>
    <row r="856" spans="11:16" x14ac:dyDescent="0.2">
      <c r="K856" s="19"/>
      <c r="P856" s="20" t="str">
        <f t="shared" si="37"/>
        <v/>
      </c>
    </row>
    <row r="857" spans="11:16" x14ac:dyDescent="0.2">
      <c r="K857" s="19"/>
      <c r="P857" s="20" t="str">
        <f t="shared" si="37"/>
        <v/>
      </c>
    </row>
    <row r="858" spans="11:16" x14ac:dyDescent="0.2">
      <c r="K858" s="19"/>
      <c r="P858" s="20" t="str">
        <f t="shared" si="37"/>
        <v/>
      </c>
    </row>
    <row r="859" spans="11:16" x14ac:dyDescent="0.2">
      <c r="K859" s="19"/>
      <c r="P859" s="20" t="str">
        <f t="shared" si="37"/>
        <v/>
      </c>
    </row>
    <row r="860" spans="11:16" x14ac:dyDescent="0.2">
      <c r="K860" s="19"/>
      <c r="P860" s="20" t="str">
        <f t="shared" si="37"/>
        <v/>
      </c>
    </row>
    <row r="861" spans="11:16" x14ac:dyDescent="0.2">
      <c r="K861" s="19"/>
      <c r="P861" s="20" t="str">
        <f t="shared" si="37"/>
        <v/>
      </c>
    </row>
    <row r="862" spans="11:16" x14ac:dyDescent="0.2">
      <c r="K862" s="19"/>
      <c r="P862" s="20" t="str">
        <f t="shared" si="37"/>
        <v/>
      </c>
    </row>
    <row r="863" spans="11:16" x14ac:dyDescent="0.2">
      <c r="K863" s="19"/>
      <c r="P863" s="20" t="str">
        <f t="shared" si="37"/>
        <v/>
      </c>
    </row>
    <row r="864" spans="11:16" x14ac:dyDescent="0.2">
      <c r="K864" s="19"/>
      <c r="P864" s="20" t="str">
        <f t="shared" si="37"/>
        <v/>
      </c>
    </row>
    <row r="865" spans="11:16" x14ac:dyDescent="0.2">
      <c r="K865" s="19"/>
      <c r="P865" s="20" t="str">
        <f t="shared" si="37"/>
        <v/>
      </c>
    </row>
    <row r="866" spans="11:16" x14ac:dyDescent="0.2">
      <c r="K866" s="19"/>
      <c r="P866" s="20" t="str">
        <f t="shared" si="37"/>
        <v/>
      </c>
    </row>
    <row r="867" spans="11:16" x14ac:dyDescent="0.2">
      <c r="K867" s="19"/>
      <c r="P867" s="20" t="str">
        <f t="shared" si="37"/>
        <v/>
      </c>
    </row>
    <row r="868" spans="11:16" x14ac:dyDescent="0.2">
      <c r="K868" s="19"/>
      <c r="P868" s="20" t="str">
        <f t="shared" si="37"/>
        <v/>
      </c>
    </row>
    <row r="869" spans="11:16" x14ac:dyDescent="0.2">
      <c r="K869" s="19"/>
      <c r="P869" s="20" t="str">
        <f t="shared" si="37"/>
        <v/>
      </c>
    </row>
    <row r="870" spans="11:16" x14ac:dyDescent="0.2">
      <c r="K870" s="19"/>
      <c r="P870" s="20" t="str">
        <f t="shared" si="37"/>
        <v/>
      </c>
    </row>
    <row r="871" spans="11:16" x14ac:dyDescent="0.2">
      <c r="K871" s="19"/>
      <c r="P871" s="20" t="str">
        <f t="shared" si="37"/>
        <v/>
      </c>
    </row>
    <row r="872" spans="11:16" x14ac:dyDescent="0.2">
      <c r="K872" s="19"/>
      <c r="P872" s="20" t="str">
        <f t="shared" si="37"/>
        <v/>
      </c>
    </row>
    <row r="873" spans="11:16" x14ac:dyDescent="0.2">
      <c r="K873" s="19"/>
      <c r="P873" s="20" t="str">
        <f t="shared" si="37"/>
        <v/>
      </c>
    </row>
    <row r="874" spans="11:16" x14ac:dyDescent="0.2">
      <c r="K874" s="19"/>
      <c r="P874" s="20" t="str">
        <f t="shared" si="37"/>
        <v/>
      </c>
    </row>
    <row r="875" spans="11:16" x14ac:dyDescent="0.2">
      <c r="K875" s="19"/>
      <c r="P875" s="20" t="str">
        <f t="shared" si="37"/>
        <v/>
      </c>
    </row>
    <row r="876" spans="11:16" x14ac:dyDescent="0.2">
      <c r="K876" s="19"/>
      <c r="P876" s="20" t="str">
        <f t="shared" si="37"/>
        <v/>
      </c>
    </row>
    <row r="877" spans="11:16" x14ac:dyDescent="0.2">
      <c r="K877" s="19"/>
      <c r="P877" s="20" t="str">
        <f t="shared" si="37"/>
        <v/>
      </c>
    </row>
    <row r="878" spans="11:16" x14ac:dyDescent="0.2">
      <c r="K878" s="19"/>
      <c r="P878" s="20" t="str">
        <f t="shared" si="37"/>
        <v/>
      </c>
    </row>
    <row r="879" spans="11:16" x14ac:dyDescent="0.2">
      <c r="K879" s="19"/>
      <c r="P879" s="20" t="str">
        <f t="shared" si="37"/>
        <v/>
      </c>
    </row>
    <row r="880" spans="11:16" x14ac:dyDescent="0.2">
      <c r="K880" s="19"/>
      <c r="P880" s="20" t="str">
        <f t="shared" si="37"/>
        <v/>
      </c>
    </row>
    <row r="881" spans="11:16" x14ac:dyDescent="0.2">
      <c r="K881" s="19"/>
      <c r="P881" s="20" t="str">
        <f t="shared" si="37"/>
        <v/>
      </c>
    </row>
    <row r="882" spans="11:16" x14ac:dyDescent="0.2">
      <c r="K882" s="19"/>
      <c r="P882" s="20" t="str">
        <f t="shared" si="37"/>
        <v/>
      </c>
    </row>
    <row r="883" spans="11:16" x14ac:dyDescent="0.2">
      <c r="K883" s="19"/>
      <c r="P883" s="20" t="str">
        <f t="shared" si="37"/>
        <v/>
      </c>
    </row>
    <row r="884" spans="11:16" x14ac:dyDescent="0.2">
      <c r="K884" s="19"/>
      <c r="P884" s="20" t="str">
        <f t="shared" si="37"/>
        <v/>
      </c>
    </row>
    <row r="885" spans="11:16" x14ac:dyDescent="0.2">
      <c r="K885" s="19"/>
      <c r="P885" s="20" t="str">
        <f t="shared" si="37"/>
        <v/>
      </c>
    </row>
    <row r="886" spans="11:16" x14ac:dyDescent="0.2">
      <c r="K886" s="19"/>
      <c r="P886" s="20" t="str">
        <f t="shared" si="37"/>
        <v/>
      </c>
    </row>
    <row r="887" spans="11:16" x14ac:dyDescent="0.2">
      <c r="K887" s="19"/>
      <c r="P887" s="20" t="str">
        <f t="shared" si="37"/>
        <v/>
      </c>
    </row>
    <row r="888" spans="11:16" x14ac:dyDescent="0.2">
      <c r="K888" s="19"/>
      <c r="P888" s="20" t="str">
        <f t="shared" si="37"/>
        <v/>
      </c>
    </row>
    <row r="889" spans="11:16" x14ac:dyDescent="0.2">
      <c r="K889" s="19"/>
      <c r="P889" s="20" t="str">
        <f t="shared" si="37"/>
        <v/>
      </c>
    </row>
    <row r="890" spans="11:16" x14ac:dyDescent="0.2">
      <c r="K890" s="19"/>
      <c r="P890" s="20" t="str">
        <f t="shared" si="37"/>
        <v/>
      </c>
    </row>
    <row r="891" spans="11:16" x14ac:dyDescent="0.2">
      <c r="K891" s="19"/>
      <c r="P891" s="20" t="str">
        <f t="shared" si="37"/>
        <v/>
      </c>
    </row>
    <row r="892" spans="11:16" x14ac:dyDescent="0.2">
      <c r="K892" s="19"/>
      <c r="P892" s="20" t="str">
        <f t="shared" si="37"/>
        <v/>
      </c>
    </row>
    <row r="893" spans="11:16" x14ac:dyDescent="0.2">
      <c r="K893" s="19"/>
      <c r="P893" s="20" t="str">
        <f t="shared" si="37"/>
        <v/>
      </c>
    </row>
    <row r="894" spans="11:16" x14ac:dyDescent="0.2">
      <c r="K894" s="19"/>
      <c r="P894" s="20" t="str">
        <f t="shared" si="37"/>
        <v/>
      </c>
    </row>
    <row r="895" spans="11:16" x14ac:dyDescent="0.2">
      <c r="K895" s="19"/>
      <c r="P895" s="20" t="str">
        <f t="shared" si="37"/>
        <v/>
      </c>
    </row>
    <row r="896" spans="11:16" x14ac:dyDescent="0.2">
      <c r="K896" s="19"/>
      <c r="P896" s="20" t="str">
        <f t="shared" si="37"/>
        <v/>
      </c>
    </row>
    <row r="897" spans="11:16" x14ac:dyDescent="0.2">
      <c r="K897" s="19"/>
      <c r="P897" s="20" t="str">
        <f t="shared" si="37"/>
        <v/>
      </c>
    </row>
    <row r="898" spans="11:16" x14ac:dyDescent="0.2">
      <c r="P898" s="20" t="str">
        <f t="shared" si="37"/>
        <v/>
      </c>
    </row>
    <row r="899" spans="11:16" x14ac:dyDescent="0.2">
      <c r="P899" s="20" t="str">
        <f t="shared" si="37"/>
        <v/>
      </c>
    </row>
    <row r="900" spans="11:16" x14ac:dyDescent="0.2">
      <c r="P900" s="20" t="str">
        <f t="shared" si="37"/>
        <v/>
      </c>
    </row>
    <row r="901" spans="11:16" x14ac:dyDescent="0.2">
      <c r="P901" s="20" t="str">
        <f t="shared" si="37"/>
        <v/>
      </c>
    </row>
    <row r="902" spans="11:16" x14ac:dyDescent="0.2">
      <c r="P902" s="20" t="str">
        <f t="shared" si="37"/>
        <v/>
      </c>
    </row>
    <row r="903" spans="11:16" x14ac:dyDescent="0.2">
      <c r="P903" s="20" t="str">
        <f t="shared" ref="P903:P966" si="38">IF(AND(N903&gt;0,O903&gt;0),IF($F903="F",0.61*($N903+$O903)+5,0.735*($N903+$O903)+1),"")</f>
        <v/>
      </c>
    </row>
    <row r="904" spans="11:16" x14ac:dyDescent="0.2">
      <c r="P904" s="20" t="str">
        <f t="shared" si="38"/>
        <v/>
      </c>
    </row>
    <row r="905" spans="11:16" x14ac:dyDescent="0.2">
      <c r="P905" s="20" t="str">
        <f t="shared" si="38"/>
        <v/>
      </c>
    </row>
    <row r="906" spans="11:16" x14ac:dyDescent="0.2">
      <c r="P906" s="20" t="str">
        <f t="shared" si="38"/>
        <v/>
      </c>
    </row>
    <row r="907" spans="11:16" x14ac:dyDescent="0.2">
      <c r="P907" s="20" t="str">
        <f t="shared" si="38"/>
        <v/>
      </c>
    </row>
    <row r="908" spans="11:16" x14ac:dyDescent="0.2">
      <c r="P908" s="20" t="str">
        <f t="shared" si="38"/>
        <v/>
      </c>
    </row>
    <row r="909" spans="11:16" x14ac:dyDescent="0.2">
      <c r="P909" s="20" t="str">
        <f t="shared" si="38"/>
        <v/>
      </c>
    </row>
    <row r="910" spans="11:16" x14ac:dyDescent="0.2">
      <c r="P910" s="20" t="str">
        <f t="shared" si="38"/>
        <v/>
      </c>
    </row>
    <row r="911" spans="11:16" x14ac:dyDescent="0.2">
      <c r="P911" s="20" t="str">
        <f t="shared" si="38"/>
        <v/>
      </c>
    </row>
    <row r="912" spans="11:16" x14ac:dyDescent="0.2">
      <c r="P912" s="20" t="str">
        <f t="shared" si="38"/>
        <v/>
      </c>
    </row>
    <row r="913" spans="16:16" x14ac:dyDescent="0.2">
      <c r="P913" s="20" t="str">
        <f t="shared" si="38"/>
        <v/>
      </c>
    </row>
    <row r="914" spans="16:16" x14ac:dyDescent="0.2">
      <c r="P914" s="20" t="str">
        <f t="shared" si="38"/>
        <v/>
      </c>
    </row>
    <row r="915" spans="16:16" x14ac:dyDescent="0.2">
      <c r="P915" s="20" t="str">
        <f t="shared" si="38"/>
        <v/>
      </c>
    </row>
    <row r="916" spans="16:16" x14ac:dyDescent="0.2">
      <c r="P916" s="20" t="str">
        <f t="shared" si="38"/>
        <v/>
      </c>
    </row>
    <row r="917" spans="16:16" x14ac:dyDescent="0.2">
      <c r="P917" s="20" t="str">
        <f t="shared" si="38"/>
        <v/>
      </c>
    </row>
    <row r="918" spans="16:16" x14ac:dyDescent="0.2">
      <c r="P918" s="20" t="str">
        <f t="shared" si="38"/>
        <v/>
      </c>
    </row>
    <row r="919" spans="16:16" x14ac:dyDescent="0.2">
      <c r="P919" s="20" t="str">
        <f t="shared" si="38"/>
        <v/>
      </c>
    </row>
    <row r="920" spans="16:16" x14ac:dyDescent="0.2">
      <c r="P920" s="20" t="str">
        <f t="shared" si="38"/>
        <v/>
      </c>
    </row>
    <row r="921" spans="16:16" x14ac:dyDescent="0.2">
      <c r="P921" s="20" t="str">
        <f t="shared" si="38"/>
        <v/>
      </c>
    </row>
    <row r="922" spans="16:16" x14ac:dyDescent="0.2">
      <c r="P922" s="20" t="str">
        <f t="shared" si="38"/>
        <v/>
      </c>
    </row>
    <row r="923" spans="16:16" x14ac:dyDescent="0.2">
      <c r="P923" s="20" t="str">
        <f t="shared" si="38"/>
        <v/>
      </c>
    </row>
    <row r="924" spans="16:16" x14ac:dyDescent="0.2">
      <c r="P924" s="20" t="str">
        <f t="shared" si="38"/>
        <v/>
      </c>
    </row>
    <row r="925" spans="16:16" x14ac:dyDescent="0.2">
      <c r="P925" s="20" t="str">
        <f t="shared" si="38"/>
        <v/>
      </c>
    </row>
    <row r="926" spans="16:16" x14ac:dyDescent="0.2">
      <c r="P926" s="20" t="str">
        <f t="shared" si="38"/>
        <v/>
      </c>
    </row>
    <row r="927" spans="16:16" x14ac:dyDescent="0.2">
      <c r="P927" s="20" t="str">
        <f t="shared" si="38"/>
        <v/>
      </c>
    </row>
    <row r="928" spans="16:16" x14ac:dyDescent="0.2">
      <c r="P928" s="20" t="str">
        <f t="shared" si="38"/>
        <v/>
      </c>
    </row>
    <row r="929" spans="16:16" x14ac:dyDescent="0.2">
      <c r="P929" s="20" t="str">
        <f t="shared" si="38"/>
        <v/>
      </c>
    </row>
    <row r="930" spans="16:16" x14ac:dyDescent="0.2">
      <c r="P930" s="20" t="str">
        <f t="shared" si="38"/>
        <v/>
      </c>
    </row>
    <row r="931" spans="16:16" x14ac:dyDescent="0.2">
      <c r="P931" s="20" t="str">
        <f t="shared" si="38"/>
        <v/>
      </c>
    </row>
    <row r="932" spans="16:16" x14ac:dyDescent="0.2">
      <c r="P932" s="20" t="str">
        <f t="shared" si="38"/>
        <v/>
      </c>
    </row>
    <row r="933" spans="16:16" x14ac:dyDescent="0.2">
      <c r="P933" s="20" t="str">
        <f t="shared" si="38"/>
        <v/>
      </c>
    </row>
    <row r="934" spans="16:16" x14ac:dyDescent="0.2">
      <c r="P934" s="20" t="str">
        <f t="shared" si="38"/>
        <v/>
      </c>
    </row>
    <row r="935" spans="16:16" x14ac:dyDescent="0.2">
      <c r="P935" s="20" t="str">
        <f t="shared" si="38"/>
        <v/>
      </c>
    </row>
    <row r="936" spans="16:16" x14ac:dyDescent="0.2">
      <c r="P936" s="20" t="str">
        <f t="shared" si="38"/>
        <v/>
      </c>
    </row>
    <row r="937" spans="16:16" x14ac:dyDescent="0.2">
      <c r="P937" s="20" t="str">
        <f t="shared" si="38"/>
        <v/>
      </c>
    </row>
    <row r="938" spans="16:16" x14ac:dyDescent="0.2">
      <c r="P938" s="20" t="str">
        <f t="shared" si="38"/>
        <v/>
      </c>
    </row>
    <row r="939" spans="16:16" x14ac:dyDescent="0.2">
      <c r="P939" s="20" t="str">
        <f t="shared" si="38"/>
        <v/>
      </c>
    </row>
    <row r="940" spans="16:16" x14ac:dyDescent="0.2">
      <c r="P940" s="20" t="str">
        <f t="shared" si="38"/>
        <v/>
      </c>
    </row>
    <row r="941" spans="16:16" x14ac:dyDescent="0.2">
      <c r="P941" s="20" t="str">
        <f t="shared" si="38"/>
        <v/>
      </c>
    </row>
    <row r="942" spans="16:16" x14ac:dyDescent="0.2">
      <c r="P942" s="20" t="str">
        <f t="shared" si="38"/>
        <v/>
      </c>
    </row>
    <row r="943" spans="16:16" x14ac:dyDescent="0.2">
      <c r="P943" s="20" t="str">
        <f t="shared" si="38"/>
        <v/>
      </c>
    </row>
    <row r="944" spans="16:16" x14ac:dyDescent="0.2">
      <c r="P944" s="20" t="str">
        <f t="shared" si="38"/>
        <v/>
      </c>
    </row>
    <row r="945" spans="16:16" x14ac:dyDescent="0.2">
      <c r="P945" s="20" t="str">
        <f t="shared" si="38"/>
        <v/>
      </c>
    </row>
    <row r="946" spans="16:16" x14ac:dyDescent="0.2">
      <c r="P946" s="20" t="str">
        <f t="shared" si="38"/>
        <v/>
      </c>
    </row>
    <row r="947" spans="16:16" x14ac:dyDescent="0.2">
      <c r="P947" s="20" t="str">
        <f t="shared" si="38"/>
        <v/>
      </c>
    </row>
    <row r="948" spans="16:16" x14ac:dyDescent="0.2">
      <c r="P948" s="20" t="str">
        <f t="shared" si="38"/>
        <v/>
      </c>
    </row>
    <row r="949" spans="16:16" x14ac:dyDescent="0.2">
      <c r="P949" s="20" t="str">
        <f t="shared" si="38"/>
        <v/>
      </c>
    </row>
    <row r="950" spans="16:16" x14ac:dyDescent="0.2">
      <c r="P950" s="20" t="str">
        <f t="shared" si="38"/>
        <v/>
      </c>
    </row>
    <row r="951" spans="16:16" x14ac:dyDescent="0.2">
      <c r="P951" s="20" t="str">
        <f t="shared" si="38"/>
        <v/>
      </c>
    </row>
    <row r="952" spans="16:16" x14ac:dyDescent="0.2">
      <c r="P952" s="20" t="str">
        <f t="shared" si="38"/>
        <v/>
      </c>
    </row>
    <row r="953" spans="16:16" x14ac:dyDescent="0.2">
      <c r="P953" s="20" t="str">
        <f t="shared" si="38"/>
        <v/>
      </c>
    </row>
    <row r="954" spans="16:16" x14ac:dyDescent="0.2">
      <c r="P954" s="20" t="str">
        <f t="shared" si="38"/>
        <v/>
      </c>
    </row>
    <row r="955" spans="16:16" x14ac:dyDescent="0.2">
      <c r="P955" s="20" t="str">
        <f t="shared" si="38"/>
        <v/>
      </c>
    </row>
    <row r="956" spans="16:16" x14ac:dyDescent="0.2">
      <c r="P956" s="20" t="str">
        <f t="shared" si="38"/>
        <v/>
      </c>
    </row>
    <row r="957" spans="16:16" x14ac:dyDescent="0.2">
      <c r="P957" s="20" t="str">
        <f t="shared" si="38"/>
        <v/>
      </c>
    </row>
    <row r="958" spans="16:16" x14ac:dyDescent="0.2">
      <c r="P958" s="20" t="str">
        <f t="shared" si="38"/>
        <v/>
      </c>
    </row>
    <row r="959" spans="16:16" x14ac:dyDescent="0.2">
      <c r="P959" s="20" t="str">
        <f t="shared" si="38"/>
        <v/>
      </c>
    </row>
    <row r="960" spans="16:16" x14ac:dyDescent="0.2">
      <c r="P960" s="20" t="str">
        <f t="shared" si="38"/>
        <v/>
      </c>
    </row>
    <row r="961" spans="16:16" x14ac:dyDescent="0.2">
      <c r="P961" s="20" t="str">
        <f t="shared" si="38"/>
        <v/>
      </c>
    </row>
    <row r="962" spans="16:16" x14ac:dyDescent="0.2">
      <c r="P962" s="20" t="str">
        <f t="shared" si="38"/>
        <v/>
      </c>
    </row>
    <row r="963" spans="16:16" x14ac:dyDescent="0.2">
      <c r="P963" s="20" t="str">
        <f t="shared" si="38"/>
        <v/>
      </c>
    </row>
    <row r="964" spans="16:16" x14ac:dyDescent="0.2">
      <c r="P964" s="20" t="str">
        <f t="shared" si="38"/>
        <v/>
      </c>
    </row>
    <row r="965" spans="16:16" x14ac:dyDescent="0.2">
      <c r="P965" s="20" t="str">
        <f t="shared" si="38"/>
        <v/>
      </c>
    </row>
    <row r="966" spans="16:16" x14ac:dyDescent="0.2">
      <c r="P966" s="20" t="str">
        <f t="shared" si="38"/>
        <v/>
      </c>
    </row>
    <row r="967" spans="16:16" x14ac:dyDescent="0.2">
      <c r="P967" s="20" t="str">
        <f t="shared" ref="P967:P989" si="39">IF(AND(N967&gt;0,O967&gt;0),IF($F967="F",0.61*($N967+$O967)+5,0.735*($N967+$O967)+1),"")</f>
        <v/>
      </c>
    </row>
    <row r="968" spans="16:16" x14ac:dyDescent="0.2">
      <c r="P968" s="20" t="str">
        <f t="shared" si="39"/>
        <v/>
      </c>
    </row>
    <row r="969" spans="16:16" x14ac:dyDescent="0.2">
      <c r="P969" s="20" t="str">
        <f t="shared" si="39"/>
        <v/>
      </c>
    </row>
    <row r="970" spans="16:16" x14ac:dyDescent="0.2">
      <c r="P970" s="20" t="str">
        <f t="shared" si="39"/>
        <v/>
      </c>
    </row>
    <row r="971" spans="16:16" x14ac:dyDescent="0.2">
      <c r="P971" s="20" t="str">
        <f t="shared" si="39"/>
        <v/>
      </c>
    </row>
    <row r="972" spans="16:16" x14ac:dyDescent="0.2">
      <c r="P972" s="20" t="str">
        <f t="shared" si="39"/>
        <v/>
      </c>
    </row>
    <row r="973" spans="16:16" x14ac:dyDescent="0.2">
      <c r="P973" s="20" t="str">
        <f t="shared" si="39"/>
        <v/>
      </c>
    </row>
    <row r="974" spans="16:16" x14ac:dyDescent="0.2">
      <c r="P974" s="20" t="str">
        <f t="shared" si="39"/>
        <v/>
      </c>
    </row>
    <row r="975" spans="16:16" x14ac:dyDescent="0.2">
      <c r="P975" s="20" t="str">
        <f t="shared" si="39"/>
        <v/>
      </c>
    </row>
    <row r="976" spans="16:16" x14ac:dyDescent="0.2">
      <c r="P976" s="20" t="str">
        <f t="shared" si="39"/>
        <v/>
      </c>
    </row>
    <row r="977" spans="16:16" x14ac:dyDescent="0.2">
      <c r="P977" s="20" t="str">
        <f t="shared" si="39"/>
        <v/>
      </c>
    </row>
    <row r="978" spans="16:16" x14ac:dyDescent="0.2">
      <c r="P978" s="20" t="str">
        <f t="shared" si="39"/>
        <v/>
      </c>
    </row>
    <row r="979" spans="16:16" x14ac:dyDescent="0.2">
      <c r="P979" s="20" t="str">
        <f t="shared" si="39"/>
        <v/>
      </c>
    </row>
    <row r="980" spans="16:16" x14ac:dyDescent="0.2">
      <c r="P980" s="20" t="str">
        <f t="shared" si="39"/>
        <v/>
      </c>
    </row>
    <row r="981" spans="16:16" x14ac:dyDescent="0.2">
      <c r="P981" s="20" t="str">
        <f t="shared" si="39"/>
        <v/>
      </c>
    </row>
    <row r="982" spans="16:16" x14ac:dyDescent="0.2">
      <c r="P982" s="20" t="str">
        <f t="shared" si="39"/>
        <v/>
      </c>
    </row>
    <row r="983" spans="16:16" x14ac:dyDescent="0.2">
      <c r="P983" s="20" t="str">
        <f t="shared" si="39"/>
        <v/>
      </c>
    </row>
    <row r="984" spans="16:16" x14ac:dyDescent="0.2">
      <c r="P984" s="20" t="str">
        <f t="shared" si="39"/>
        <v/>
      </c>
    </row>
    <row r="985" spans="16:16" x14ac:dyDescent="0.2">
      <c r="P985" s="20" t="str">
        <f t="shared" si="39"/>
        <v/>
      </c>
    </row>
    <row r="986" spans="16:16" x14ac:dyDescent="0.2">
      <c r="P986" s="20" t="str">
        <f t="shared" si="39"/>
        <v/>
      </c>
    </row>
    <row r="987" spans="16:16" x14ac:dyDescent="0.2">
      <c r="P987" s="20" t="str">
        <f t="shared" si="39"/>
        <v/>
      </c>
    </row>
    <row r="988" spans="16:16" x14ac:dyDescent="0.2">
      <c r="P988" s="20" t="str">
        <f t="shared" si="39"/>
        <v/>
      </c>
    </row>
    <row r="989" spans="16:16" x14ac:dyDescent="0.2">
      <c r="P989" s="20" t="str">
        <f t="shared" si="39"/>
        <v/>
      </c>
    </row>
  </sheetData>
  <sheetProtection password="945E" sheet="1" objects="1" scenarios="1" selectLockedCells="1"/>
  <mergeCells count="10">
    <mergeCell ref="AK4:AZ4"/>
    <mergeCell ref="A1:AD1"/>
    <mergeCell ref="R2:U2"/>
    <mergeCell ref="H4:S4"/>
    <mergeCell ref="A4:G4"/>
    <mergeCell ref="T4:X4"/>
    <mergeCell ref="Y4:AJ4"/>
    <mergeCell ref="B2:E2"/>
    <mergeCell ref="G2:H2"/>
    <mergeCell ref="J2:O2"/>
  </mergeCells>
  <conditionalFormatting sqref="T6:T658">
    <cfRule type="cellIs" dxfId="26" priority="37" operator="equal">
      <formula>"P"</formula>
    </cfRule>
  </conditionalFormatting>
  <conditionalFormatting sqref="AE6:AE658">
    <cfRule type="cellIs" dxfId="25" priority="30" operator="between">
      <formula>9</formula>
      <formula>12</formula>
    </cfRule>
  </conditionalFormatting>
  <conditionalFormatting sqref="Y6:Z658">
    <cfRule type="cellIs" dxfId="24" priority="26" stopIfTrue="1" operator="greaterThanOrEqual">
      <formula>3</formula>
    </cfRule>
  </conditionalFormatting>
  <conditionalFormatting sqref="AA6:AA658">
    <cfRule type="cellIs" dxfId="23" priority="25" operator="equal">
      <formula>"P"</formula>
    </cfRule>
  </conditionalFormatting>
  <conditionalFormatting sqref="AB6:AB658">
    <cfRule type="cellIs" dxfId="22" priority="24" operator="equal">
      <formula>"P"</formula>
    </cfRule>
  </conditionalFormatting>
  <conditionalFormatting sqref="AI6:AI658">
    <cfRule type="cellIs" dxfId="21" priority="21" operator="between">
      <formula>5</formula>
      <formula>20</formula>
    </cfRule>
  </conditionalFormatting>
  <conditionalFormatting sqref="X6:X658">
    <cfRule type="containsBlanks" dxfId="20" priority="15" stopIfTrue="1">
      <formula>LEN(TRIM(X6))=0</formula>
    </cfRule>
  </conditionalFormatting>
  <conditionalFormatting sqref="K6:L6 L7:L26 K7:K897">
    <cfRule type="containsBlanks" dxfId="19" priority="12" stopIfTrue="1">
      <formula>LEN(TRIM(K6))=0</formula>
    </cfRule>
  </conditionalFormatting>
  <conditionalFormatting sqref="Y6">
    <cfRule type="cellIs" dxfId="18" priority="10" stopIfTrue="1" operator="greaterThan">
      <formula>100</formula>
    </cfRule>
  </conditionalFormatting>
  <conditionalFormatting sqref="J6:J805">
    <cfRule type="containsBlanks" dxfId="17" priority="5" stopIfTrue="1">
      <formula>LEN(TRIM(J6))=0</formula>
    </cfRule>
  </conditionalFormatting>
  <conditionalFormatting sqref="AK6:AZ814">
    <cfRule type="cellIs" dxfId="16" priority="1" operator="equal">
      <formula>2</formula>
    </cfRule>
  </conditionalFormatting>
  <dataValidations count="2">
    <dataValidation type="whole" operator="lessThanOrEqual" allowBlank="1" showInputMessage="1" showErrorMessage="1" sqref="AK766:AZ814">
      <formula1>3</formula1>
    </dataValidation>
    <dataValidation type="whole" operator="lessThanOrEqual" allowBlank="1" showInputMessage="1" showErrorMessage="1" sqref="AK6:AZ765">
      <formula1>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8" stopIfTrue="1" id="{BFB57E85-0918-3348-B0D9-242110BF40F3}">
            <xm:f>OR(AND(F6="F",IF(S6&lt;VLOOKUP(G6,Ages!$A$3:$AI$10,34,0),TRUE)),AND(F6="M",IF(S6&lt;VLOOKUP(G6,Ages!$A$12:$AI$19,34,0),TRUE)))</xm:f>
            <x14:dxf>
              <fill>
                <patternFill patternType="none">
                  <bgColor auto="1"/>
                </patternFill>
              </fill>
            </x14:dxf>
          </x14:cfRule>
          <x14:cfRule type="expression" priority="39" stopIfTrue="1" id="{4D01A62C-C4D7-B349-94C9-F5F9C9C9E1D7}">
            <xm:f>OR(AND(F6="F",IF(S6&lt;=VLOOKUP(G6,Ages!$A$3:$AI$10,35,0),TRUE)),AND(F6="M",IF(S6&lt;=VLOOKUP(G6,Ages!$A$12:$AI$19,35,0),TRUE)))</xm:f>
            <x14:dxf>
              <font>
                <color auto="1"/>
              </font>
              <fill>
                <patternFill patternType="solid">
                  <fgColor indexed="64"/>
                  <bgColor theme="3" tint="0.79998168889431442"/>
                </patternFill>
              </fill>
            </x14:dxf>
          </x14:cfRule>
          <xm:sqref>S6:S717</xm:sqref>
        </x14:conditionalFormatting>
        <x14:conditionalFormatting xmlns:xm="http://schemas.microsoft.com/office/excel/2006/main">
          <x14:cfRule type="expression" priority="35" stopIfTrue="1" id="{E3BA5307-61DD-414E-BA53-85B88F164E7A}">
            <xm:f>OR(AND(F6="F",IF(U6&gt;=VLOOKUP(G6,Ages!$A$3:$AC$10,3,0),TRUE)),AND(F6="M",IF(U6&gt;=VLOOKUP(G6,Ages!$A$12:$AC$19,3,0),TRUE)))</xm:f>
            <x14:dxf>
              <font>
                <color auto="1"/>
              </font>
              <fill>
                <patternFill patternType="solid">
                  <fgColor indexed="64"/>
                  <bgColor theme="3" tint="0.79998168889431442"/>
                </patternFill>
              </fill>
            </x14:dxf>
          </x14:cfRule>
          <xm:sqref>U6:U658</xm:sqref>
        </x14:conditionalFormatting>
        <x14:conditionalFormatting xmlns:xm="http://schemas.microsoft.com/office/excel/2006/main">
          <x14:cfRule type="expression" priority="29" id="{645AA341-ABD0-494E-9C6C-AC5F5EE943D2}">
            <xm:f>OR(AND(F6="F",IF(AF6&gt;=VLOOKUP(G6,Ages!$A$3:$AC$10,21,0),TRUE)),AND(F6="M",IF(AF6&gt;=VLOOKUP(G6,Ages!$A$12:$AC$19,21,0),TRUE)))</xm:f>
            <x14:dxf>
              <font>
                <color auto="1"/>
              </font>
              <fill>
                <patternFill patternType="solid">
                  <fgColor indexed="64"/>
                  <bgColor theme="3" tint="0.79998168889431442"/>
                </patternFill>
              </fill>
            </x14:dxf>
          </x14:cfRule>
          <xm:sqref>AF6:AF658</xm:sqref>
        </x14:conditionalFormatting>
        <x14:conditionalFormatting xmlns:xm="http://schemas.microsoft.com/office/excel/2006/main">
          <x14:cfRule type="expression" priority="23" id="{DA8C61A0-047D-6545-A288-DCE22E0578DE}">
            <xm:f>OR(AND(F6="F",IF(AG6&gt;VLOOKUP(G6,Ages!$A$6:$Q$10,16,0),TRUE)),AND(F6="M",IF(AG6&gt;VLOOKUP(G6,Ages!$A$15:$Q$19,16,0),TRUE)))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AG6:AG658</xm:sqref>
        </x14:conditionalFormatting>
        <x14:conditionalFormatting xmlns:xm="http://schemas.microsoft.com/office/excel/2006/main">
          <x14:cfRule type="expression" priority="22" id="{F9D8416F-7636-254D-B995-89AFF6C7AE0D}">
            <xm:f>OR(AND(F6="F",IF(AH6&gt;VLOOKUP(G6,Ages!$A$6:$O$10,14,0),TRUE)),AND(F6="M",IF(AH6&gt;VLOOKUP(G6,Ages!$A$15:$O$19,14,0),TRUE)))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AH6:AH658</xm:sqref>
        </x14:conditionalFormatting>
        <x14:conditionalFormatting xmlns:xm="http://schemas.microsoft.com/office/excel/2006/main">
          <x14:cfRule type="expression" priority="20" id="{922CBBA6-0AE5-5546-8E4D-2BBCEC2525B0}">
            <xm:f>OR(AND(F6="F",IF(AJ6&gt;=VLOOKUP(G6,Ages!$A$3:$AC$10,19,0),TRUE)),AND(F6="M",IF(AJ6&gt;=VLOOKUP(G6,Ages!$A$12:$AC$19,19,0),TRUE)))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AJ6:AJ658</xm:sqref>
        </x14:conditionalFormatting>
        <x14:conditionalFormatting xmlns:xm="http://schemas.microsoft.com/office/excel/2006/main">
          <x14:cfRule type="expression" priority="16" id="{DF12B7EB-1B5B-6A42-8D4E-D222F36D5A01}">
            <xm:f>OR(AND(F6="F",IF(X6&gt;=VLOOKUP(G6,Ages!$A$3:$AH$10,6,0),TRUE)),AND(F6="M",IF(X6&gt;=VLOOKUP(G6,Ages!$A$12:$AH$19,6,0),TRUE)))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X6:X658</xm:sqref>
        </x14:conditionalFormatting>
        <x14:conditionalFormatting xmlns:xm="http://schemas.microsoft.com/office/excel/2006/main">
          <x14:cfRule type="expression" priority="13" id="{D01466AE-B176-764D-999D-00DEC657F3CA}">
            <xm:f>OR(AND(F6="F",IF(K6&lt;=VLOOKUP(G6,Ages!$A$3:$AE$10,7,0),TRUE)),AND(F6="M",IF(K6&lt;=VLOOKUP(G6,Ages!$A$12:$AE$19,7,0),TRUE)))</xm:f>
            <x14:dxf>
              <fill>
                <patternFill>
                  <bgColor rgb="FFFFC7CE"/>
                </patternFill>
              </fill>
            </x14:dxf>
          </x14:cfRule>
          <x14:cfRule type="expression" priority="14" id="{9D13D36F-B2B5-DD4C-A6D6-DC9D5566CBE8}">
            <xm:f>OR(AND(F6="F",IF(K6&lt;VLOOKUP(G6,Ages!$A$3:$AE$10,9,0),TRUE)),AND(F6="M",IF(K6&lt;VLOOKUP(G6,Ages!$A$12:$AE$19,9,0),TRUE)))</xm:f>
            <x14:dxf>
              <font>
                <color auto="1"/>
              </font>
              <fill>
                <patternFill>
                  <bgColor theme="3" tint="0.79998168889431442"/>
                </patternFill>
              </fill>
            </x14:dxf>
          </x14:cfRule>
          <xm:sqref>K6:L6 L7:L26 K7:K897</xm:sqref>
        </x14:conditionalFormatting>
        <x14:conditionalFormatting xmlns:xm="http://schemas.microsoft.com/office/excel/2006/main">
          <x14:cfRule type="expression" priority="11" id="{43539E78-0155-F646-B29F-1F3905E2285C}">
            <xm:f>OR(AND(F6="F",IF(M6&lt;=VLOOKUP(G6,Ages!$A$3:$AJ$10,33,0),TRUE)),AND(F6="M",IF(M6&lt;=VLOOKUP(G6,Ages!$A$12:$AJ$19,33,0),TRUE)))</xm:f>
            <x14:dxf>
              <font>
                <color auto="1"/>
              </font>
              <fill>
                <patternFill>
                  <bgColor theme="3" tint="0.79998168889431442"/>
                </patternFill>
              </fill>
            </x14:dxf>
          </x14:cfRule>
          <xm:sqref>M6:M838</xm:sqref>
        </x14:conditionalFormatting>
        <x14:conditionalFormatting xmlns:xm="http://schemas.microsoft.com/office/excel/2006/main">
          <x14:cfRule type="expression" priority="9" id="{4523286E-0FB9-364F-B613-D7E0EFE7B5CA}">
            <xm:f>OR(AND($F6="F",IF(AC6=VLOOKUP($G6,Ages!$A$3:$AC$10,27,0),TRUE)),AND($F6="M",IF(AC6=VLOOKUP($G6,Ages!$A$12:$AC$19,27,0),TRUE)))</xm:f>
            <x14:dxf>
              <font>
                <color auto="1"/>
              </font>
              <fill>
                <patternFill>
                  <bgColor theme="3" tint="0.79998168889431442"/>
                </patternFill>
              </fill>
            </x14:dxf>
          </x14:cfRule>
          <xm:sqref>AC6:AC789</xm:sqref>
        </x14:conditionalFormatting>
        <x14:conditionalFormatting xmlns:xm="http://schemas.microsoft.com/office/excel/2006/main">
          <x14:cfRule type="expression" priority="8" id="{73DE6187-CB98-F449-ABCA-58DB636A25C9}">
            <xm:f>OR(AND($F6="F",IF(AD6=VLOOKUP($G6,Ages!$A$3:$AC$10,27,0),TRUE)),AND($F6="M",IF(AD6=VLOOKUP($G6,Ages!$A$12:$AC$19,27,0),TRUE)))</xm:f>
            <x14:dxf>
              <font>
                <color auto="1"/>
              </font>
              <fill>
                <patternFill>
                  <bgColor theme="3" tint="0.79998168889431442"/>
                </patternFill>
              </fill>
            </x14:dxf>
          </x14:cfRule>
          <xm:sqref>AD6:AD789</xm:sqref>
        </x14:conditionalFormatting>
        <x14:conditionalFormatting xmlns:xm="http://schemas.microsoft.com/office/excel/2006/main">
          <x14:cfRule type="expression" priority="3" stopIfTrue="1" id="{ED305BE5-AFD9-F141-9A02-19581A8395F3}">
            <xm:f>OR(AND(F6="F",IF(P6&lt;VLOOKUP(G6,Ages!$A$3:$AJ$10,36,0),TRUE)),AND(F6="M",IF(P6&lt;VLOOKUP(G6,Ages!$A$12:$AJ$19,36,0),TRUE)))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14:cfRule type="expression" priority="4" id="{4CD52C8B-C8FE-FC4C-A281-2A99E69D4F26}">
            <xm:f>OR(AND(F6="F",IF(P6&lt;=VLOOKUP(G6,Ages!$A$3:$AE$10,11,0),TRUE)),AND(F6="M",IF(P6&lt;=VLOOKUP(G6,Ages!$A$12:$AE$19,11,0),TRUE)))</xm:f>
            <x14:dxf>
              <font>
                <color auto="1"/>
              </font>
              <fill>
                <patternFill>
                  <bgColor theme="3" tint="0.79998168889431442"/>
                </patternFill>
              </fill>
            </x14:dxf>
          </x14:cfRule>
          <xm:sqref>P6:P989</xm:sqref>
        </x14:conditionalFormatting>
        <x14:conditionalFormatting xmlns:xm="http://schemas.microsoft.com/office/excel/2006/main">
          <x14:cfRule type="expression" priority="2" stopIfTrue="1" id="{5A714F65-C083-4347-8A59-10D1BFDD60D7}">
            <xm:f>OR(AND(F6="F",IF(M6&lt;VLOOKUP(G6,Ages!$A$3:$AJ$10,32,0),TRUE)),AND(F6="M",IF(M6&lt;VLOOKUP(G6,Ages!$A$12:$AJ$19,32,0),TRUE)))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M6:M838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Ages!$A$23:$A$28</xm:f>
          </x14:formula1>
          <xm:sqref>C6:C658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workbookViewId="0"/>
  </sheetViews>
  <sheetFormatPr baseColWidth="10" defaultColWidth="8.83203125" defaultRowHeight="15" x14ac:dyDescent="0.2"/>
  <cols>
    <col min="2" max="2" width="136.6640625" bestFit="1" customWidth="1"/>
  </cols>
  <sheetData>
    <row r="2" spans="2:2" x14ac:dyDescent="0.2">
      <c r="B2" s="8" t="s">
        <v>74</v>
      </c>
    </row>
    <row r="3" spans="2:2" x14ac:dyDescent="0.2">
      <c r="B3" s="8" t="s">
        <v>75</v>
      </c>
    </row>
    <row r="4" spans="2:2" x14ac:dyDescent="0.2">
      <c r="B4" s="8" t="s">
        <v>76</v>
      </c>
    </row>
    <row r="5" spans="2:2" x14ac:dyDescent="0.2">
      <c r="B5" s="8"/>
    </row>
    <row r="6" spans="2:2" x14ac:dyDescent="0.2">
      <c r="B6" s="8"/>
    </row>
    <row r="7" spans="2:2" x14ac:dyDescent="0.2">
      <c r="B7" s="33" t="s">
        <v>77</v>
      </c>
    </row>
    <row r="8" spans="2:2" x14ac:dyDescent="0.2">
      <c r="B8" s="31" t="s">
        <v>78</v>
      </c>
    </row>
    <row r="9" spans="2:2" x14ac:dyDescent="0.2">
      <c r="B9" s="31" t="s">
        <v>79</v>
      </c>
    </row>
    <row r="10" spans="2:2" x14ac:dyDescent="0.2">
      <c r="B10" s="31" t="s">
        <v>80</v>
      </c>
    </row>
    <row r="11" spans="2:2" x14ac:dyDescent="0.2">
      <c r="B11" s="31" t="s">
        <v>81</v>
      </c>
    </row>
    <row r="12" spans="2:2" x14ac:dyDescent="0.2">
      <c r="B12" s="32" t="s">
        <v>82</v>
      </c>
    </row>
    <row r="13" spans="2:2" x14ac:dyDescent="0.2">
      <c r="B13" s="32" t="s">
        <v>83</v>
      </c>
    </row>
    <row r="14" spans="2:2" x14ac:dyDescent="0.2">
      <c r="B14" s="32" t="s">
        <v>84</v>
      </c>
    </row>
    <row r="15" spans="2:2" x14ac:dyDescent="0.2">
      <c r="B15" s="32" t="s">
        <v>85</v>
      </c>
    </row>
    <row r="16" spans="2:2" x14ac:dyDescent="0.2">
      <c r="B16" s="32" t="s">
        <v>86</v>
      </c>
    </row>
    <row r="17" spans="2:2" x14ac:dyDescent="0.2">
      <c r="B17" s="32" t="s">
        <v>87</v>
      </c>
    </row>
    <row r="18" spans="2:2" x14ac:dyDescent="0.2">
      <c r="B18" s="32" t="s">
        <v>88</v>
      </c>
    </row>
    <row r="19" spans="2:2" x14ac:dyDescent="0.2">
      <c r="B19" s="32" t="s">
        <v>89</v>
      </c>
    </row>
    <row r="20" spans="2:2" x14ac:dyDescent="0.2">
      <c r="B20" s="31" t="s">
        <v>90</v>
      </c>
    </row>
    <row r="21" spans="2:2" x14ac:dyDescent="0.2">
      <c r="B21" s="31" t="s">
        <v>91</v>
      </c>
    </row>
    <row r="22" spans="2:2" x14ac:dyDescent="0.2">
      <c r="B22" s="31" t="s">
        <v>92</v>
      </c>
    </row>
    <row r="23" spans="2:2" x14ac:dyDescent="0.2">
      <c r="B23" s="31" t="s">
        <v>93</v>
      </c>
    </row>
    <row r="24" spans="2:2" x14ac:dyDescent="0.2">
      <c r="B24" s="31" t="s">
        <v>94</v>
      </c>
    </row>
    <row r="25" spans="2:2" x14ac:dyDescent="0.2">
      <c r="B25" s="31" t="s">
        <v>95</v>
      </c>
    </row>
    <row r="26" spans="2:2" x14ac:dyDescent="0.2">
      <c r="B26" s="31" t="s">
        <v>96</v>
      </c>
    </row>
    <row r="27" spans="2:2" x14ac:dyDescent="0.2">
      <c r="B27" s="31" t="s">
        <v>97</v>
      </c>
    </row>
    <row r="28" spans="2:2" x14ac:dyDescent="0.2">
      <c r="B28" s="31" t="s">
        <v>98</v>
      </c>
    </row>
    <row r="29" spans="2:2" x14ac:dyDescent="0.2">
      <c r="B29" s="31" t="s">
        <v>99</v>
      </c>
    </row>
    <row r="30" spans="2:2" x14ac:dyDescent="0.2">
      <c r="B30" s="31" t="s">
        <v>100</v>
      </c>
    </row>
    <row r="31" spans="2:2" x14ac:dyDescent="0.2">
      <c r="B31" s="31" t="s">
        <v>121</v>
      </c>
    </row>
  </sheetData>
  <sheetProtection password="945E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"/>
  <sheetViews>
    <sheetView workbookViewId="0">
      <selection activeCell="A14" sqref="A14:XFD14"/>
    </sheetView>
  </sheetViews>
  <sheetFormatPr baseColWidth="10" defaultColWidth="11.5" defaultRowHeight="15" x14ac:dyDescent="0.2"/>
  <cols>
    <col min="1" max="1" width="3.1640625" bestFit="1" customWidth="1"/>
    <col min="2" max="2" width="6" customWidth="1"/>
    <col min="3" max="3" width="6.1640625" customWidth="1"/>
    <col min="4" max="4" width="9.1640625" customWidth="1"/>
    <col min="5" max="5" width="9.5" customWidth="1"/>
    <col min="6" max="6" width="5.6640625" bestFit="1" customWidth="1"/>
    <col min="7" max="7" width="9.33203125" customWidth="1"/>
    <col min="9" max="9" width="5.1640625" bestFit="1" customWidth="1"/>
    <col min="10" max="10" width="6.33203125" customWidth="1"/>
    <col min="12" max="12" width="4.6640625" customWidth="1"/>
    <col min="13" max="13" width="6.1640625" bestFit="1" customWidth="1"/>
    <col min="14" max="14" width="4.1640625" bestFit="1" customWidth="1"/>
    <col min="15" max="15" width="6.1640625" bestFit="1" customWidth="1"/>
    <col min="16" max="16" width="3.1640625" bestFit="1" customWidth="1"/>
    <col min="17" max="17" width="6.1640625" bestFit="1" customWidth="1"/>
    <col min="18" max="18" width="4.33203125" customWidth="1"/>
    <col min="19" max="19" width="5.83203125" customWidth="1"/>
    <col min="20" max="20" width="5" customWidth="1"/>
    <col min="21" max="21" width="5.6640625" customWidth="1"/>
    <col min="22" max="22" width="4.33203125" customWidth="1"/>
    <col min="23" max="23" width="5.1640625" bestFit="1" customWidth="1"/>
    <col min="24" max="24" width="4.5" customWidth="1"/>
    <col min="25" max="25" width="4.83203125" customWidth="1"/>
    <col min="26" max="26" width="4" customWidth="1"/>
    <col min="27" max="27" width="4.5" customWidth="1"/>
    <col min="28" max="28" width="3.83203125" customWidth="1"/>
    <col min="29" max="29" width="5" customWidth="1"/>
  </cols>
  <sheetData>
    <row r="1" spans="1:36" s="12" customFormat="1" ht="30" x14ac:dyDescent="0.2">
      <c r="B1" s="47" t="s">
        <v>31</v>
      </c>
      <c r="C1" s="47"/>
      <c r="D1" s="47" t="s">
        <v>32</v>
      </c>
      <c r="E1" s="47"/>
      <c r="F1" s="47"/>
      <c r="G1" s="47" t="s">
        <v>33</v>
      </c>
      <c r="H1" s="47"/>
      <c r="I1" s="47"/>
      <c r="J1" s="47"/>
      <c r="K1" s="13" t="s">
        <v>34</v>
      </c>
      <c r="L1" s="47" t="s">
        <v>35</v>
      </c>
      <c r="M1" s="47"/>
      <c r="N1" s="47" t="s">
        <v>36</v>
      </c>
      <c r="O1" s="47"/>
      <c r="P1" s="47" t="s">
        <v>37</v>
      </c>
      <c r="Q1" s="47"/>
      <c r="R1" s="47" t="s">
        <v>38</v>
      </c>
      <c r="S1" s="47"/>
      <c r="T1" s="47" t="s">
        <v>39</v>
      </c>
      <c r="U1" s="47"/>
      <c r="V1" s="47" t="s">
        <v>40</v>
      </c>
      <c r="W1" s="47"/>
      <c r="X1" s="47" t="s">
        <v>41</v>
      </c>
      <c r="Y1" s="47"/>
      <c r="Z1" s="47" t="s">
        <v>42</v>
      </c>
      <c r="AA1" s="47"/>
      <c r="AB1" s="47" t="s">
        <v>43</v>
      </c>
      <c r="AC1" s="47"/>
      <c r="AD1" s="12" t="s">
        <v>59</v>
      </c>
      <c r="AE1" s="12" t="s">
        <v>60</v>
      </c>
      <c r="AF1" s="12" t="s">
        <v>58</v>
      </c>
      <c r="AH1" s="12" t="s">
        <v>70</v>
      </c>
      <c r="AJ1" s="12" t="s">
        <v>73</v>
      </c>
    </row>
    <row r="2" spans="1:36" s="14" customFormat="1" x14ac:dyDescent="0.2">
      <c r="B2" s="14" t="s">
        <v>44</v>
      </c>
      <c r="C2" s="14" t="s">
        <v>45</v>
      </c>
      <c r="D2" s="14" t="s">
        <v>46</v>
      </c>
      <c r="E2" s="14" t="s">
        <v>44</v>
      </c>
      <c r="F2" s="14" t="s">
        <v>45</v>
      </c>
      <c r="G2" s="14" t="s">
        <v>47</v>
      </c>
      <c r="H2" s="14" t="s">
        <v>45</v>
      </c>
      <c r="I2" s="14" t="s">
        <v>44</v>
      </c>
      <c r="J2" s="14" t="s">
        <v>46</v>
      </c>
      <c r="K2" s="14" t="s">
        <v>45</v>
      </c>
      <c r="L2" s="14" t="s">
        <v>44</v>
      </c>
      <c r="M2" s="14" t="s">
        <v>48</v>
      </c>
      <c r="N2" s="14" t="s">
        <v>44</v>
      </c>
      <c r="O2" s="14" t="s">
        <v>45</v>
      </c>
      <c r="P2" s="14" t="s">
        <v>44</v>
      </c>
      <c r="Q2" s="14" t="s">
        <v>45</v>
      </c>
      <c r="R2" s="14" t="s">
        <v>44</v>
      </c>
      <c r="S2" s="14" t="s">
        <v>45</v>
      </c>
      <c r="T2" s="14" t="s">
        <v>44</v>
      </c>
      <c r="U2" s="14" t="s">
        <v>45</v>
      </c>
      <c r="V2" s="14" t="s">
        <v>44</v>
      </c>
      <c r="W2" s="14" t="s">
        <v>45</v>
      </c>
      <c r="X2" s="14" t="s">
        <v>44</v>
      </c>
      <c r="Y2" s="14" t="s">
        <v>45</v>
      </c>
      <c r="Z2" s="14" t="s">
        <v>44</v>
      </c>
      <c r="AA2" s="14" t="s">
        <v>45</v>
      </c>
      <c r="AB2" s="14" t="s">
        <v>44</v>
      </c>
      <c r="AC2" s="14" t="s">
        <v>45</v>
      </c>
      <c r="AF2" s="14" t="s">
        <v>61</v>
      </c>
      <c r="AG2" s="14" t="s">
        <v>62</v>
      </c>
      <c r="AH2" s="14" t="s">
        <v>71</v>
      </c>
      <c r="AI2" s="14" t="s">
        <v>72</v>
      </c>
    </row>
    <row r="3" spans="1:36" x14ac:dyDescent="0.2">
      <c r="A3">
        <v>10</v>
      </c>
      <c r="B3">
        <v>16</v>
      </c>
      <c r="C3">
        <v>17</v>
      </c>
      <c r="D3">
        <v>37.299999999999997</v>
      </c>
      <c r="E3">
        <v>40.1</v>
      </c>
      <c r="F3">
        <v>40.200000000000003</v>
      </c>
      <c r="G3">
        <v>11.5</v>
      </c>
      <c r="H3">
        <v>24.3</v>
      </c>
      <c r="I3">
        <v>24.4</v>
      </c>
      <c r="J3">
        <v>33</v>
      </c>
      <c r="K3">
        <v>32</v>
      </c>
      <c r="L3">
        <v>4</v>
      </c>
      <c r="M3">
        <v>20</v>
      </c>
      <c r="R3">
        <v>16</v>
      </c>
      <c r="S3">
        <v>17</v>
      </c>
      <c r="T3">
        <v>11</v>
      </c>
      <c r="U3">
        <v>12</v>
      </c>
      <c r="V3">
        <v>8</v>
      </c>
      <c r="W3">
        <v>12</v>
      </c>
      <c r="X3">
        <v>2</v>
      </c>
      <c r="Y3">
        <v>3</v>
      </c>
      <c r="Z3">
        <v>8</v>
      </c>
      <c r="AA3">
        <v>9</v>
      </c>
      <c r="AB3">
        <v>1</v>
      </c>
      <c r="AC3">
        <v>2</v>
      </c>
      <c r="AE3">
        <v>7.2</v>
      </c>
      <c r="AF3">
        <v>4</v>
      </c>
      <c r="AG3">
        <v>15</v>
      </c>
      <c r="AH3">
        <v>12</v>
      </c>
      <c r="AI3">
        <v>28</v>
      </c>
      <c r="AJ3">
        <v>11</v>
      </c>
    </row>
    <row r="4" spans="1:36" x14ac:dyDescent="0.2">
      <c r="A4">
        <v>11</v>
      </c>
      <c r="B4">
        <v>19</v>
      </c>
      <c r="C4">
        <v>20</v>
      </c>
      <c r="D4">
        <v>37.299999999999997</v>
      </c>
      <c r="E4">
        <v>40.1</v>
      </c>
      <c r="F4">
        <v>40.200000000000003</v>
      </c>
      <c r="G4">
        <v>12.1</v>
      </c>
      <c r="H4">
        <v>25.7</v>
      </c>
      <c r="I4">
        <v>25.8</v>
      </c>
      <c r="J4">
        <v>34.5</v>
      </c>
      <c r="K4">
        <v>34</v>
      </c>
      <c r="L4">
        <v>4</v>
      </c>
      <c r="M4">
        <v>20</v>
      </c>
      <c r="R4">
        <v>18</v>
      </c>
      <c r="S4">
        <v>19</v>
      </c>
      <c r="T4">
        <v>14</v>
      </c>
      <c r="U4">
        <v>15</v>
      </c>
      <c r="V4">
        <v>8</v>
      </c>
      <c r="W4">
        <v>12</v>
      </c>
      <c r="X4">
        <v>2</v>
      </c>
      <c r="Y4">
        <v>3</v>
      </c>
      <c r="Z4">
        <v>9</v>
      </c>
      <c r="AA4">
        <v>10</v>
      </c>
      <c r="AB4">
        <v>1</v>
      </c>
      <c r="AC4">
        <v>2</v>
      </c>
      <c r="AE4">
        <v>7.2</v>
      </c>
      <c r="AF4">
        <v>5</v>
      </c>
      <c r="AG4">
        <v>17</v>
      </c>
      <c r="AH4">
        <v>13</v>
      </c>
      <c r="AJ4">
        <v>12</v>
      </c>
    </row>
    <row r="5" spans="1:36" x14ac:dyDescent="0.2">
      <c r="A5">
        <v>12</v>
      </c>
      <c r="B5">
        <v>22</v>
      </c>
      <c r="C5">
        <v>23</v>
      </c>
      <c r="D5">
        <v>37</v>
      </c>
      <c r="E5">
        <v>40</v>
      </c>
      <c r="F5">
        <v>40.1</v>
      </c>
      <c r="G5">
        <v>12.6</v>
      </c>
      <c r="H5">
        <v>26.7</v>
      </c>
      <c r="I5">
        <v>26.8</v>
      </c>
      <c r="J5">
        <v>35.5</v>
      </c>
      <c r="K5">
        <v>36</v>
      </c>
      <c r="L5">
        <v>4</v>
      </c>
      <c r="M5">
        <v>20</v>
      </c>
      <c r="R5">
        <v>21</v>
      </c>
      <c r="S5">
        <v>22</v>
      </c>
      <c r="T5">
        <v>17</v>
      </c>
      <c r="U5">
        <v>18</v>
      </c>
      <c r="V5">
        <v>8</v>
      </c>
      <c r="W5">
        <v>12</v>
      </c>
      <c r="X5">
        <v>2</v>
      </c>
      <c r="Y5">
        <v>3</v>
      </c>
      <c r="Z5">
        <v>9</v>
      </c>
      <c r="AA5">
        <v>10</v>
      </c>
      <c r="AB5">
        <v>1</v>
      </c>
      <c r="AC5">
        <v>2</v>
      </c>
      <c r="AE5">
        <v>7.2</v>
      </c>
      <c r="AF5">
        <v>5</v>
      </c>
      <c r="AG5">
        <v>18</v>
      </c>
      <c r="AH5">
        <v>13</v>
      </c>
      <c r="AI5">
        <v>32</v>
      </c>
      <c r="AJ5">
        <v>13</v>
      </c>
    </row>
    <row r="6" spans="1:36" x14ac:dyDescent="0.2">
      <c r="A6">
        <v>13</v>
      </c>
      <c r="B6">
        <v>24</v>
      </c>
      <c r="C6">
        <v>25</v>
      </c>
      <c r="D6">
        <v>36.6</v>
      </c>
      <c r="E6">
        <v>39.6</v>
      </c>
      <c r="F6">
        <v>39.700000000000003</v>
      </c>
      <c r="G6">
        <v>13.3</v>
      </c>
      <c r="H6">
        <v>27.7</v>
      </c>
      <c r="I6">
        <v>27.8</v>
      </c>
      <c r="J6">
        <v>36.299999999999997</v>
      </c>
      <c r="K6">
        <v>37</v>
      </c>
      <c r="L6">
        <v>4</v>
      </c>
      <c r="M6">
        <v>20</v>
      </c>
      <c r="N6">
        <v>9</v>
      </c>
      <c r="O6">
        <v>50</v>
      </c>
      <c r="P6">
        <v>4</v>
      </c>
      <c r="Q6">
        <v>50</v>
      </c>
      <c r="R6">
        <v>23</v>
      </c>
      <c r="S6">
        <v>24</v>
      </c>
      <c r="T6">
        <v>17</v>
      </c>
      <c r="U6">
        <v>18</v>
      </c>
      <c r="V6">
        <v>8</v>
      </c>
      <c r="W6">
        <v>12</v>
      </c>
      <c r="X6">
        <v>2</v>
      </c>
      <c r="Y6">
        <v>3</v>
      </c>
      <c r="Z6">
        <v>9</v>
      </c>
      <c r="AA6">
        <v>10</v>
      </c>
      <c r="AB6">
        <v>1</v>
      </c>
      <c r="AC6">
        <v>2</v>
      </c>
      <c r="AE6">
        <v>7.2</v>
      </c>
      <c r="AF6">
        <v>6</v>
      </c>
      <c r="AG6">
        <v>19</v>
      </c>
      <c r="AH6">
        <v>14</v>
      </c>
      <c r="AI6">
        <v>34</v>
      </c>
      <c r="AJ6">
        <v>14</v>
      </c>
    </row>
    <row r="7" spans="1:36" x14ac:dyDescent="0.2">
      <c r="A7">
        <v>14</v>
      </c>
      <c r="B7">
        <v>26</v>
      </c>
      <c r="C7">
        <v>27</v>
      </c>
      <c r="D7">
        <v>36.299999999999997</v>
      </c>
      <c r="E7">
        <v>39.299999999999997</v>
      </c>
      <c r="F7">
        <v>39.4</v>
      </c>
      <c r="G7">
        <v>13.9</v>
      </c>
      <c r="H7">
        <v>28.5</v>
      </c>
      <c r="I7">
        <v>28.6</v>
      </c>
      <c r="J7">
        <v>36.799999999999997</v>
      </c>
      <c r="K7">
        <v>39</v>
      </c>
      <c r="L7">
        <v>4</v>
      </c>
      <c r="M7">
        <v>20</v>
      </c>
      <c r="N7">
        <v>12</v>
      </c>
      <c r="O7">
        <v>50</v>
      </c>
      <c r="P7">
        <v>6</v>
      </c>
      <c r="Q7">
        <v>50</v>
      </c>
      <c r="R7">
        <v>25</v>
      </c>
      <c r="S7">
        <v>26</v>
      </c>
      <c r="T7">
        <v>17</v>
      </c>
      <c r="U7">
        <v>18</v>
      </c>
      <c r="V7">
        <v>8</v>
      </c>
      <c r="W7">
        <v>12</v>
      </c>
      <c r="X7">
        <v>2</v>
      </c>
      <c r="Y7">
        <v>3</v>
      </c>
      <c r="Z7">
        <v>9</v>
      </c>
      <c r="AA7">
        <v>10</v>
      </c>
      <c r="AB7">
        <v>1</v>
      </c>
      <c r="AC7">
        <v>2</v>
      </c>
      <c r="AE7">
        <v>5.4</v>
      </c>
      <c r="AF7">
        <v>8</v>
      </c>
      <c r="AG7">
        <v>21</v>
      </c>
      <c r="AH7">
        <v>14</v>
      </c>
      <c r="AI7">
        <v>35</v>
      </c>
      <c r="AJ7">
        <v>15</v>
      </c>
    </row>
    <row r="8" spans="1:36" x14ac:dyDescent="0.2">
      <c r="A8">
        <v>15</v>
      </c>
      <c r="B8">
        <v>29</v>
      </c>
      <c r="C8">
        <v>30</v>
      </c>
      <c r="D8">
        <v>36</v>
      </c>
      <c r="E8">
        <v>39</v>
      </c>
      <c r="F8">
        <v>39.1</v>
      </c>
      <c r="G8">
        <v>14.5</v>
      </c>
      <c r="H8">
        <v>29.1</v>
      </c>
      <c r="I8">
        <v>29.2</v>
      </c>
      <c r="J8">
        <v>37.1</v>
      </c>
      <c r="K8">
        <v>40</v>
      </c>
      <c r="L8">
        <v>4</v>
      </c>
      <c r="M8">
        <v>20</v>
      </c>
      <c r="N8">
        <v>13</v>
      </c>
      <c r="O8">
        <v>50</v>
      </c>
      <c r="P8">
        <v>9</v>
      </c>
      <c r="Q8">
        <v>50</v>
      </c>
      <c r="R8">
        <v>28</v>
      </c>
      <c r="S8">
        <v>29</v>
      </c>
      <c r="T8">
        <v>17</v>
      </c>
      <c r="U8">
        <v>18</v>
      </c>
      <c r="V8">
        <v>8</v>
      </c>
      <c r="W8">
        <v>12</v>
      </c>
      <c r="X8">
        <v>2</v>
      </c>
      <c r="Y8">
        <v>3</v>
      </c>
      <c r="Z8">
        <v>11</v>
      </c>
      <c r="AA8">
        <v>12</v>
      </c>
      <c r="AB8">
        <v>1</v>
      </c>
      <c r="AC8">
        <v>2</v>
      </c>
      <c r="AE8">
        <v>5.4</v>
      </c>
      <c r="AF8">
        <v>8</v>
      </c>
      <c r="AG8">
        <v>21</v>
      </c>
      <c r="AH8">
        <v>15</v>
      </c>
      <c r="AI8">
        <v>36</v>
      </c>
      <c r="AJ8">
        <v>16</v>
      </c>
    </row>
    <row r="9" spans="1:36" x14ac:dyDescent="0.2">
      <c r="A9">
        <v>16</v>
      </c>
      <c r="B9">
        <v>31</v>
      </c>
      <c r="C9">
        <v>32</v>
      </c>
      <c r="D9">
        <v>35.799999999999997</v>
      </c>
      <c r="E9">
        <v>38.799999999999997</v>
      </c>
      <c r="F9">
        <v>38.9</v>
      </c>
      <c r="G9">
        <v>15.2</v>
      </c>
      <c r="H9">
        <v>29.7</v>
      </c>
      <c r="I9">
        <v>29.8</v>
      </c>
      <c r="J9">
        <v>37.4</v>
      </c>
      <c r="K9">
        <v>41</v>
      </c>
      <c r="L9">
        <v>4</v>
      </c>
      <c r="M9">
        <v>20</v>
      </c>
      <c r="N9">
        <v>13</v>
      </c>
      <c r="O9">
        <v>50</v>
      </c>
      <c r="P9">
        <v>10</v>
      </c>
      <c r="Q9">
        <v>50</v>
      </c>
      <c r="R9">
        <v>28</v>
      </c>
      <c r="S9">
        <v>29</v>
      </c>
      <c r="T9">
        <v>17</v>
      </c>
      <c r="U9">
        <v>18</v>
      </c>
      <c r="V9">
        <v>8</v>
      </c>
      <c r="W9">
        <v>12</v>
      </c>
      <c r="X9">
        <v>2</v>
      </c>
      <c r="Y9">
        <v>3</v>
      </c>
      <c r="Z9">
        <v>11</v>
      </c>
      <c r="AA9">
        <v>12</v>
      </c>
      <c r="AB9">
        <v>1</v>
      </c>
      <c r="AC9">
        <v>2</v>
      </c>
      <c r="AE9">
        <v>5.4</v>
      </c>
      <c r="AF9">
        <v>9</v>
      </c>
      <c r="AG9">
        <v>22</v>
      </c>
      <c r="AH9">
        <v>16</v>
      </c>
      <c r="AI9">
        <v>37</v>
      </c>
      <c r="AJ9">
        <v>17</v>
      </c>
    </row>
    <row r="10" spans="1:36" x14ac:dyDescent="0.2">
      <c r="A10">
        <v>17</v>
      </c>
      <c r="B10">
        <v>32</v>
      </c>
      <c r="C10">
        <v>35</v>
      </c>
      <c r="D10">
        <v>35.700000000000003</v>
      </c>
      <c r="E10">
        <v>38.700000000000003</v>
      </c>
      <c r="F10">
        <v>38.799999999999997</v>
      </c>
      <c r="G10">
        <v>15.8</v>
      </c>
      <c r="H10">
        <v>30.4</v>
      </c>
      <c r="I10">
        <v>30.5</v>
      </c>
      <c r="J10">
        <v>37.9</v>
      </c>
      <c r="K10">
        <v>42</v>
      </c>
      <c r="L10">
        <v>4</v>
      </c>
      <c r="M10">
        <v>20</v>
      </c>
      <c r="N10">
        <v>14</v>
      </c>
      <c r="O10">
        <v>50</v>
      </c>
      <c r="P10">
        <v>10</v>
      </c>
      <c r="Q10">
        <v>50</v>
      </c>
      <c r="R10">
        <v>28</v>
      </c>
      <c r="S10">
        <v>29</v>
      </c>
      <c r="T10">
        <v>17</v>
      </c>
      <c r="U10">
        <v>18</v>
      </c>
      <c r="V10">
        <v>8</v>
      </c>
      <c r="W10">
        <v>12</v>
      </c>
      <c r="X10">
        <v>2</v>
      </c>
      <c r="Y10">
        <v>3</v>
      </c>
      <c r="Z10">
        <v>11</v>
      </c>
      <c r="AA10">
        <v>12</v>
      </c>
      <c r="AB10">
        <v>1</v>
      </c>
      <c r="AC10">
        <v>2</v>
      </c>
      <c r="AE10">
        <v>5.4</v>
      </c>
      <c r="AF10">
        <v>10</v>
      </c>
      <c r="AG10">
        <v>23</v>
      </c>
      <c r="AH10">
        <v>16</v>
      </c>
      <c r="AI10">
        <v>38</v>
      </c>
      <c r="AJ10">
        <v>18</v>
      </c>
    </row>
    <row r="12" spans="1:36" x14ac:dyDescent="0.2">
      <c r="A12">
        <v>10</v>
      </c>
      <c r="B12">
        <v>16</v>
      </c>
      <c r="C12">
        <v>17</v>
      </c>
      <c r="D12">
        <v>37.299999999999997</v>
      </c>
      <c r="E12">
        <v>40.1</v>
      </c>
      <c r="F12">
        <v>40.200000000000003</v>
      </c>
      <c r="G12">
        <v>8.8000000000000007</v>
      </c>
      <c r="H12">
        <v>22.4</v>
      </c>
      <c r="I12">
        <v>22.5</v>
      </c>
      <c r="J12">
        <v>33.200000000000003</v>
      </c>
      <c r="K12">
        <v>29</v>
      </c>
      <c r="L12">
        <v>4</v>
      </c>
      <c r="M12">
        <v>20</v>
      </c>
      <c r="R12">
        <v>17</v>
      </c>
      <c r="S12">
        <v>18</v>
      </c>
      <c r="T12">
        <v>11</v>
      </c>
      <c r="U12">
        <v>12</v>
      </c>
      <c r="V12">
        <v>8</v>
      </c>
      <c r="W12">
        <v>12</v>
      </c>
      <c r="X12">
        <v>2</v>
      </c>
      <c r="Y12">
        <v>3</v>
      </c>
      <c r="Z12">
        <v>7</v>
      </c>
      <c r="AA12">
        <v>8</v>
      </c>
      <c r="AB12">
        <v>1</v>
      </c>
      <c r="AC12">
        <v>2</v>
      </c>
      <c r="AD12">
        <v>2.6</v>
      </c>
      <c r="AE12">
        <v>2.2000000000000002</v>
      </c>
      <c r="AF12">
        <v>5</v>
      </c>
      <c r="AG12">
        <v>15</v>
      </c>
      <c r="AH12">
        <v>10</v>
      </c>
      <c r="AI12">
        <v>25</v>
      </c>
      <c r="AJ12">
        <v>11</v>
      </c>
    </row>
    <row r="13" spans="1:36" x14ac:dyDescent="0.2">
      <c r="A13">
        <v>11</v>
      </c>
      <c r="B13">
        <v>19</v>
      </c>
      <c r="C13">
        <v>20</v>
      </c>
      <c r="D13">
        <v>37.299999999999997</v>
      </c>
      <c r="E13">
        <v>40.1</v>
      </c>
      <c r="F13">
        <v>40.200000000000003</v>
      </c>
      <c r="G13">
        <v>8.6999999999999993</v>
      </c>
      <c r="H13">
        <v>23.6</v>
      </c>
      <c r="I13">
        <v>23.7</v>
      </c>
      <c r="J13">
        <v>35.4</v>
      </c>
      <c r="K13">
        <v>31</v>
      </c>
      <c r="L13">
        <v>4</v>
      </c>
      <c r="M13">
        <v>20</v>
      </c>
      <c r="R13">
        <v>20</v>
      </c>
      <c r="S13">
        <v>21</v>
      </c>
      <c r="T13">
        <v>14</v>
      </c>
      <c r="U13">
        <v>15</v>
      </c>
      <c r="V13">
        <v>8</v>
      </c>
      <c r="W13">
        <v>12</v>
      </c>
      <c r="X13">
        <v>2</v>
      </c>
      <c r="Y13">
        <v>3</v>
      </c>
      <c r="Z13">
        <v>7</v>
      </c>
      <c r="AA13">
        <v>8</v>
      </c>
      <c r="AB13">
        <v>1</v>
      </c>
      <c r="AC13">
        <v>2</v>
      </c>
      <c r="AD13">
        <v>3.1</v>
      </c>
      <c r="AE13">
        <v>2.2000000000000002</v>
      </c>
      <c r="AF13">
        <v>5</v>
      </c>
      <c r="AG13">
        <v>16</v>
      </c>
      <c r="AH13">
        <v>11</v>
      </c>
      <c r="AI13">
        <v>27</v>
      </c>
      <c r="AJ13">
        <v>11</v>
      </c>
    </row>
    <row r="14" spans="1:36" x14ac:dyDescent="0.2">
      <c r="A14">
        <v>12</v>
      </c>
      <c r="B14">
        <v>22</v>
      </c>
      <c r="C14">
        <v>23</v>
      </c>
      <c r="D14">
        <v>37.6</v>
      </c>
      <c r="E14">
        <v>40.200000000000003</v>
      </c>
      <c r="F14">
        <v>40.299999999999997</v>
      </c>
      <c r="G14">
        <v>8.3000000000000007</v>
      </c>
      <c r="H14">
        <v>23.6</v>
      </c>
      <c r="I14">
        <v>23.7</v>
      </c>
      <c r="J14">
        <v>35.9</v>
      </c>
      <c r="K14">
        <v>31</v>
      </c>
      <c r="L14">
        <v>4</v>
      </c>
      <c r="M14">
        <v>20</v>
      </c>
      <c r="R14">
        <v>24</v>
      </c>
      <c r="S14">
        <v>25</v>
      </c>
      <c r="T14">
        <v>17</v>
      </c>
      <c r="U14">
        <v>18</v>
      </c>
      <c r="V14">
        <v>8</v>
      </c>
      <c r="W14">
        <v>12</v>
      </c>
      <c r="X14">
        <v>2</v>
      </c>
      <c r="Y14">
        <v>3</v>
      </c>
      <c r="Z14">
        <v>7</v>
      </c>
      <c r="AA14">
        <v>8</v>
      </c>
      <c r="AB14">
        <v>1</v>
      </c>
      <c r="AC14">
        <v>2</v>
      </c>
      <c r="AD14">
        <v>3.6</v>
      </c>
      <c r="AE14">
        <v>1.3</v>
      </c>
      <c r="AF14">
        <v>5</v>
      </c>
      <c r="AG14">
        <v>17</v>
      </c>
      <c r="AH14">
        <v>11</v>
      </c>
      <c r="AI14">
        <v>28</v>
      </c>
      <c r="AJ14">
        <v>10</v>
      </c>
    </row>
    <row r="15" spans="1:36" x14ac:dyDescent="0.2">
      <c r="A15">
        <v>13</v>
      </c>
      <c r="B15">
        <v>28</v>
      </c>
      <c r="C15">
        <v>29</v>
      </c>
      <c r="D15">
        <v>38.6</v>
      </c>
      <c r="E15">
        <v>41</v>
      </c>
      <c r="F15">
        <v>41.1</v>
      </c>
      <c r="G15">
        <v>7.7</v>
      </c>
      <c r="H15">
        <v>22.8</v>
      </c>
      <c r="I15">
        <v>22.9</v>
      </c>
      <c r="J15">
        <v>35</v>
      </c>
      <c r="K15">
        <v>30</v>
      </c>
      <c r="L15">
        <v>4</v>
      </c>
      <c r="M15">
        <v>20</v>
      </c>
      <c r="N15">
        <v>19</v>
      </c>
      <c r="O15">
        <v>50</v>
      </c>
      <c r="P15">
        <v>13</v>
      </c>
      <c r="Q15">
        <v>50</v>
      </c>
      <c r="R15">
        <v>28</v>
      </c>
      <c r="S15">
        <v>29</v>
      </c>
      <c r="T15">
        <v>20</v>
      </c>
      <c r="U15">
        <v>21</v>
      </c>
      <c r="V15">
        <v>8</v>
      </c>
      <c r="W15">
        <v>12</v>
      </c>
      <c r="X15">
        <v>2</v>
      </c>
      <c r="Y15">
        <v>3</v>
      </c>
      <c r="Z15">
        <v>7</v>
      </c>
      <c r="AA15">
        <v>8</v>
      </c>
      <c r="AB15">
        <v>1</v>
      </c>
      <c r="AC15">
        <v>2</v>
      </c>
      <c r="AD15">
        <v>4.3</v>
      </c>
      <c r="AE15">
        <v>1.3</v>
      </c>
      <c r="AF15">
        <v>5</v>
      </c>
      <c r="AG15">
        <v>16</v>
      </c>
      <c r="AH15">
        <v>11</v>
      </c>
      <c r="AI15">
        <v>27</v>
      </c>
      <c r="AJ15">
        <v>9</v>
      </c>
    </row>
    <row r="16" spans="1:36" x14ac:dyDescent="0.2">
      <c r="A16">
        <v>14</v>
      </c>
      <c r="B16">
        <v>35</v>
      </c>
      <c r="C16">
        <v>36</v>
      </c>
      <c r="D16">
        <v>39.6</v>
      </c>
      <c r="E16">
        <v>42.4</v>
      </c>
      <c r="F16">
        <v>42.5</v>
      </c>
      <c r="G16">
        <v>7</v>
      </c>
      <c r="H16">
        <v>21.3</v>
      </c>
      <c r="I16">
        <v>21.4</v>
      </c>
      <c r="J16">
        <v>33.200000000000003</v>
      </c>
      <c r="K16">
        <v>28</v>
      </c>
      <c r="L16">
        <v>4</v>
      </c>
      <c r="M16">
        <v>20</v>
      </c>
      <c r="N16">
        <v>32</v>
      </c>
      <c r="O16">
        <v>50</v>
      </c>
      <c r="P16">
        <v>18</v>
      </c>
      <c r="Q16">
        <v>50</v>
      </c>
      <c r="R16">
        <v>32</v>
      </c>
      <c r="S16">
        <v>33</v>
      </c>
      <c r="T16">
        <v>23</v>
      </c>
      <c r="U16">
        <v>24</v>
      </c>
      <c r="V16">
        <v>8</v>
      </c>
      <c r="W16">
        <v>12</v>
      </c>
      <c r="X16">
        <v>2</v>
      </c>
      <c r="Y16">
        <v>3</v>
      </c>
      <c r="Z16">
        <v>7</v>
      </c>
      <c r="AA16">
        <v>8</v>
      </c>
      <c r="AB16">
        <v>1</v>
      </c>
      <c r="AC16">
        <v>2</v>
      </c>
      <c r="AD16">
        <v>4.9000000000000004</v>
      </c>
      <c r="AE16">
        <v>1.3</v>
      </c>
      <c r="AF16">
        <v>4</v>
      </c>
      <c r="AG16">
        <v>15</v>
      </c>
      <c r="AH16">
        <v>11</v>
      </c>
      <c r="AI16">
        <v>26</v>
      </c>
      <c r="AJ16">
        <v>8</v>
      </c>
    </row>
    <row r="17" spans="1:36" x14ac:dyDescent="0.2">
      <c r="A17">
        <v>15</v>
      </c>
      <c r="B17">
        <v>41</v>
      </c>
      <c r="C17">
        <v>42</v>
      </c>
      <c r="D17">
        <v>40.6</v>
      </c>
      <c r="E17">
        <v>43.5</v>
      </c>
      <c r="F17">
        <v>43.6</v>
      </c>
      <c r="G17">
        <v>6.5</v>
      </c>
      <c r="H17">
        <v>20.100000000000001</v>
      </c>
      <c r="I17">
        <v>20.2</v>
      </c>
      <c r="J17">
        <v>31.5</v>
      </c>
      <c r="K17">
        <v>26</v>
      </c>
      <c r="L17">
        <v>4</v>
      </c>
      <c r="M17">
        <v>20</v>
      </c>
      <c r="N17">
        <v>39</v>
      </c>
      <c r="O17">
        <v>50</v>
      </c>
      <c r="P17">
        <v>20</v>
      </c>
      <c r="Q17">
        <v>50</v>
      </c>
      <c r="R17">
        <v>36</v>
      </c>
      <c r="S17">
        <v>37</v>
      </c>
      <c r="T17">
        <v>23</v>
      </c>
      <c r="U17">
        <v>24</v>
      </c>
      <c r="V17">
        <v>8</v>
      </c>
      <c r="W17">
        <v>12</v>
      </c>
      <c r="X17">
        <v>2</v>
      </c>
      <c r="Y17">
        <v>3</v>
      </c>
      <c r="Z17">
        <v>7</v>
      </c>
      <c r="AA17">
        <v>8</v>
      </c>
      <c r="AB17">
        <v>1</v>
      </c>
      <c r="AC17">
        <v>2</v>
      </c>
      <c r="AD17">
        <v>5.5</v>
      </c>
      <c r="AE17">
        <v>0.5</v>
      </c>
      <c r="AF17">
        <v>5</v>
      </c>
      <c r="AG17">
        <v>15</v>
      </c>
      <c r="AH17">
        <v>11</v>
      </c>
      <c r="AI17">
        <v>25</v>
      </c>
      <c r="AJ17">
        <v>8</v>
      </c>
    </row>
    <row r="18" spans="1:36" x14ac:dyDescent="0.2">
      <c r="A18">
        <v>16</v>
      </c>
      <c r="B18">
        <v>46</v>
      </c>
      <c r="C18">
        <v>47</v>
      </c>
      <c r="D18">
        <v>41</v>
      </c>
      <c r="E18">
        <v>44</v>
      </c>
      <c r="F18">
        <v>44.1</v>
      </c>
      <c r="G18">
        <v>6.4</v>
      </c>
      <c r="H18">
        <v>20.100000000000001</v>
      </c>
      <c r="I18">
        <v>20.2</v>
      </c>
      <c r="J18">
        <v>31.6</v>
      </c>
      <c r="K18">
        <v>26</v>
      </c>
      <c r="L18">
        <v>4</v>
      </c>
      <c r="M18">
        <v>20</v>
      </c>
      <c r="N18">
        <v>46</v>
      </c>
      <c r="O18">
        <v>50</v>
      </c>
      <c r="P18">
        <v>23</v>
      </c>
      <c r="Q18">
        <v>50</v>
      </c>
      <c r="R18">
        <v>42</v>
      </c>
      <c r="S18">
        <v>43</v>
      </c>
      <c r="T18">
        <v>23</v>
      </c>
      <c r="U18">
        <v>24</v>
      </c>
      <c r="V18">
        <v>8</v>
      </c>
      <c r="W18">
        <v>12</v>
      </c>
      <c r="X18">
        <v>2</v>
      </c>
      <c r="Y18">
        <v>3</v>
      </c>
      <c r="Z18">
        <v>7</v>
      </c>
      <c r="AA18">
        <v>8</v>
      </c>
      <c r="AB18">
        <v>1</v>
      </c>
      <c r="AC18">
        <v>2</v>
      </c>
      <c r="AD18">
        <v>6.1</v>
      </c>
      <c r="AE18">
        <v>0.5</v>
      </c>
      <c r="AF18">
        <v>4</v>
      </c>
      <c r="AG18">
        <v>15</v>
      </c>
      <c r="AH18">
        <v>11</v>
      </c>
      <c r="AI18">
        <v>26</v>
      </c>
      <c r="AJ18">
        <v>8</v>
      </c>
    </row>
    <row r="19" spans="1:36" x14ac:dyDescent="0.2">
      <c r="A19">
        <v>17</v>
      </c>
      <c r="B19">
        <v>49</v>
      </c>
      <c r="C19">
        <v>50</v>
      </c>
      <c r="D19">
        <v>41.2</v>
      </c>
      <c r="E19">
        <v>44.1</v>
      </c>
      <c r="F19">
        <v>44.2</v>
      </c>
      <c r="G19">
        <v>6.6</v>
      </c>
      <c r="H19">
        <v>20.9</v>
      </c>
      <c r="I19">
        <v>21</v>
      </c>
      <c r="J19">
        <v>33</v>
      </c>
      <c r="K19">
        <v>27</v>
      </c>
      <c r="L19">
        <v>4</v>
      </c>
      <c r="M19">
        <v>20</v>
      </c>
      <c r="N19">
        <v>49</v>
      </c>
      <c r="O19">
        <v>50</v>
      </c>
      <c r="P19">
        <v>26</v>
      </c>
      <c r="Q19">
        <v>50</v>
      </c>
      <c r="R19">
        <v>48</v>
      </c>
      <c r="S19">
        <v>49</v>
      </c>
      <c r="T19">
        <v>23</v>
      </c>
      <c r="U19">
        <v>24</v>
      </c>
      <c r="V19">
        <v>8</v>
      </c>
      <c r="W19">
        <v>12</v>
      </c>
      <c r="X19">
        <v>2</v>
      </c>
      <c r="Y19">
        <v>3</v>
      </c>
      <c r="Z19">
        <v>7</v>
      </c>
      <c r="AA19">
        <v>8</v>
      </c>
      <c r="AB19">
        <v>1</v>
      </c>
      <c r="AC19">
        <v>2</v>
      </c>
      <c r="AD19">
        <v>6.1</v>
      </c>
      <c r="AE19">
        <v>0.5</v>
      </c>
      <c r="AF19">
        <v>5</v>
      </c>
      <c r="AG19">
        <v>15</v>
      </c>
      <c r="AH19">
        <v>11</v>
      </c>
      <c r="AI19">
        <v>27</v>
      </c>
      <c r="AJ19">
        <v>8</v>
      </c>
    </row>
    <row r="21" spans="1:36" x14ac:dyDescent="0.2">
      <c r="A21">
        <v>1</v>
      </c>
      <c r="B21">
        <v>2</v>
      </c>
      <c r="C21">
        <v>3</v>
      </c>
      <c r="D21">
        <v>4</v>
      </c>
      <c r="E21">
        <v>5</v>
      </c>
      <c r="F21">
        <v>6</v>
      </c>
      <c r="G21">
        <v>7</v>
      </c>
      <c r="H21">
        <v>8</v>
      </c>
      <c r="I21">
        <v>9</v>
      </c>
      <c r="J21">
        <v>10</v>
      </c>
      <c r="K21">
        <v>11</v>
      </c>
      <c r="L21">
        <v>12</v>
      </c>
      <c r="M21">
        <v>13</v>
      </c>
      <c r="N21">
        <v>14</v>
      </c>
      <c r="O21">
        <v>15</v>
      </c>
      <c r="P21">
        <v>16</v>
      </c>
      <c r="Q21">
        <v>17</v>
      </c>
      <c r="R21">
        <v>18</v>
      </c>
      <c r="S21">
        <v>19</v>
      </c>
      <c r="T21">
        <v>20</v>
      </c>
      <c r="U21">
        <v>21</v>
      </c>
      <c r="V21">
        <v>22</v>
      </c>
      <c r="W21">
        <v>23</v>
      </c>
      <c r="X21">
        <v>24</v>
      </c>
      <c r="Y21">
        <v>25</v>
      </c>
      <c r="Z21">
        <v>26</v>
      </c>
      <c r="AA21">
        <v>27</v>
      </c>
      <c r="AB21">
        <v>28</v>
      </c>
      <c r="AC21">
        <v>29</v>
      </c>
      <c r="AD21">
        <v>30</v>
      </c>
      <c r="AE21">
        <v>31</v>
      </c>
      <c r="AF21">
        <v>32</v>
      </c>
      <c r="AG21">
        <v>33</v>
      </c>
      <c r="AH21">
        <v>34</v>
      </c>
      <c r="AI21">
        <v>35</v>
      </c>
      <c r="AJ21">
        <v>36</v>
      </c>
    </row>
    <row r="23" spans="1:36" x14ac:dyDescent="0.2">
      <c r="A23" t="s">
        <v>49</v>
      </c>
    </row>
    <row r="24" spans="1:36" x14ac:dyDescent="0.2">
      <c r="A24" t="s">
        <v>50</v>
      </c>
    </row>
    <row r="25" spans="1:36" x14ac:dyDescent="0.2">
      <c r="A25" t="s">
        <v>51</v>
      </c>
    </row>
    <row r="26" spans="1:36" x14ac:dyDescent="0.2">
      <c r="A26" t="s">
        <v>52</v>
      </c>
    </row>
    <row r="27" spans="1:36" x14ac:dyDescent="0.2">
      <c r="A27" t="s">
        <v>53</v>
      </c>
    </row>
    <row r="28" spans="1:36" x14ac:dyDescent="0.2">
      <c r="A28" t="s">
        <v>54</v>
      </c>
    </row>
  </sheetData>
  <mergeCells count="12">
    <mergeCell ref="AB1:AC1"/>
    <mergeCell ref="B1:C1"/>
    <mergeCell ref="D1:F1"/>
    <mergeCell ref="G1:J1"/>
    <mergeCell ref="L1:M1"/>
    <mergeCell ref="N1:O1"/>
    <mergeCell ref="P1:Q1"/>
    <mergeCell ref="R1:S1"/>
    <mergeCell ref="T1:U1"/>
    <mergeCell ref="V1:W1"/>
    <mergeCell ref="X1:Y1"/>
    <mergeCell ref="Z1:AA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9" ma:contentTypeDescription="Create a new document." ma:contentTypeScope="" ma:versionID="70842f68598df4e389887830152908b7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5083167f43efa70b4dd8564cbe98c5a5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EAEEA5-7D9E-4C16-8876-0713E44B01E9}"/>
</file>

<file path=customXml/itemProps2.xml><?xml version="1.0" encoding="utf-8"?>
<ds:datastoreItem xmlns:ds="http://schemas.openxmlformats.org/officeDocument/2006/customXml" ds:itemID="{384FEC62-6AB9-4254-86D3-26317ADCAD8E}"/>
</file>

<file path=customXml/itemProps3.xml><?xml version="1.0" encoding="utf-8"?>
<ds:datastoreItem xmlns:ds="http://schemas.openxmlformats.org/officeDocument/2006/customXml" ds:itemID="{16A88F3F-7851-46E9-816C-5A70C09762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Calculator</vt:lpstr>
      <vt:lpstr>Instructions</vt:lpstr>
      <vt:lpstr>Ages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 Read</dc:creator>
  <cp:lastModifiedBy>Microsoft Office User</cp:lastModifiedBy>
  <dcterms:created xsi:type="dcterms:W3CDTF">2015-09-14T19:06:27Z</dcterms:created>
  <dcterms:modified xsi:type="dcterms:W3CDTF">2016-10-10T16:27:42Z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